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ternal PCBA BOM" sheetId="2" state="visible" r:id="rId2"/>
    <sheet xmlns:r="http://schemas.openxmlformats.org/officeDocument/2006/relationships" name="External Integration BOM" sheetId="3" state="visible" r:id="rId3"/>
  </sheets>
  <definedNames>
    <definedName name="_xlnm._FilterDatabase" localSheetId="1" hidden="1">'Internal PCBA BOM'!$A$4:$L$73</definedName>
    <definedName name="_xlnm._FilterDatabase" localSheetId="2" hidden="1">'External Integration BOM'!$A$4:$H$35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.000"/>
  </numFmts>
  <fonts count="9">
    <font>
      <name val="Calibri"/>
      <family val="2"/>
      <color theme="1"/>
      <sz val="11"/>
      <scheme val="minor"/>
    </font>
    <font>
      <name val="Calibri"/>
      <b val="1"/>
      <color rgb="002C3C5B"/>
      <sz val="16"/>
    </font>
    <font>
      <name val="Calibri"/>
      <i val="1"/>
      <color rgb="0044597A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color rgb="001B2436"/>
      <sz val="10"/>
    </font>
    <font>
      <name val="Calibri"/>
      <b val="1"/>
      <color rgb="002C3C5B"/>
      <sz val="11"/>
    </font>
    <font>
      <name val="Calibri"/>
      <b val="1"/>
      <color rgb="002C3C5B"/>
      <sz val="22"/>
    </font>
    <font>
      <name val="Calibri"/>
      <b val="1"/>
      <color rgb="002C3C5B"/>
      <sz val="10"/>
    </font>
  </fonts>
  <fills count="6">
    <fill>
      <patternFill/>
    </fill>
    <fill>
      <patternFill patternType="gray125"/>
    </fill>
    <fill>
      <patternFill patternType="solid">
        <fgColor rgb="002C3C5B"/>
      </patternFill>
    </fill>
    <fill>
      <patternFill patternType="solid">
        <fgColor rgb="0044597A"/>
      </patternFill>
    </fill>
    <fill>
      <patternFill patternType="solid">
        <fgColor rgb="00EAEFF5"/>
      </patternFill>
    </fill>
    <fill>
      <patternFill patternType="solid">
        <fgColor rgb="0051F3DA"/>
      </patternFill>
    </fill>
  </fills>
  <borders count="2">
    <border>
      <left/>
      <right/>
      <top/>
      <bottom/>
      <diagonal/>
    </border>
    <border>
      <left style="thin">
        <color rgb="00B9C4D6"/>
      </left>
      <right style="thin">
        <color rgb="00B9C4D6"/>
      </right>
      <top style="thin">
        <color rgb="00B9C4D6"/>
      </top>
      <bottom style="thin">
        <color rgb="00B9C4D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0" fillId="5" borderId="0" pivotButton="0" quotePrefix="0" xfId="0"/>
    <xf numFmtId="0" fontId="4" fillId="3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right" vertical="center"/>
    </xf>
    <xf numFmtId="0" fontId="1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0" fontId="0" fillId="5" borderId="1" pivotButton="0" quotePrefix="0" xfId="0"/>
    <xf numFmtId="0" fontId="6" fillId="5" borderId="1" pivotButton="0" quotePrefix="0" xfId="0"/>
    <xf numFmtId="164" fontId="6" fillId="5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6" customWidth="1" min="3" max="3"/>
    <col width="16" customWidth="1" min="4" max="4"/>
    <col width="44" customWidth="1" min="5" max="5"/>
    <col width="12" customWidth="1" min="6" max="6"/>
    <col width="12" customWidth="1" min="7" max="7"/>
    <col width="12" customWidth="1" min="8" max="8"/>
  </cols>
  <sheetData>
    <row r="1">
      <c r="B1" s="1" t="inlineStr">
        <is>
          <t>HELGEN EINARBOARD 1.0</t>
        </is>
      </c>
    </row>
    <row r="2">
      <c r="B2" s="2" t="inlineStr">
        <is>
          <t>HBOX RTK Watchdog Carrier — Production BOM Workbook · Rev 1.1 Post-Audit Production Master</t>
        </is>
      </c>
    </row>
    <row r="3">
      <c r="B3" s="2" t="inlineStr">
        <is>
          <t>Generated 2026-07-07 · Project Drogheda (GPS RTK) · Helgen Technologies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6">
      <c r="A6" s="4" t="inlineStr">
        <is>
          <t>PROJECT PROPERTIES</t>
        </is>
      </c>
    </row>
    <row r="7">
      <c r="B7" s="5" t="inlineStr">
        <is>
          <t>Assembly</t>
        </is>
      </c>
      <c r="C7" s="6" t="inlineStr">
        <is>
          <t>Helgen EinarBoard 1.0 (EINARBoard HBOX 1.0)</t>
        </is>
      </c>
    </row>
    <row r="8">
      <c r="B8" s="5" t="inlineStr">
        <is>
          <t>KiCad project</t>
        </is>
      </c>
      <c r="C8" s="6" t="inlineStr">
        <is>
          <t>kicad/hbox-watchdog-v3-PROD.kicad_pcb</t>
        </is>
      </c>
    </row>
    <row r="9">
      <c r="B9" s="5" t="inlineStr">
        <is>
          <t>Revision</t>
        </is>
      </c>
      <c r="C9" s="6" t="inlineStr">
        <is>
          <t>1.1 — Post-Audit Production Master (H1-H4 fixed, M3/M4 closed 2026-07-07)</t>
        </is>
      </c>
    </row>
    <row r="10">
      <c r="B10" s="5" t="inlineStr">
        <is>
          <t>Board</t>
        </is>
      </c>
      <c r="C10" s="6" t="inlineStr">
        <is>
          <t>135.1 x 100.1 mm · 132 footprints · 130 nets</t>
        </is>
      </c>
    </row>
    <row r="11">
      <c r="B11" s="5" t="inlineStr">
        <is>
          <t>Verification</t>
        </is>
      </c>
      <c r="C11" s="6" t="inlineStr">
        <is>
          <t>ERC 0 errors · DRC 0 errors / 0 unconnected · fab package regenerated after last save</t>
        </is>
      </c>
    </row>
    <row r="12">
      <c r="B12" s="5" t="inlineStr">
        <is>
          <t>Order status</t>
        </is>
      </c>
      <c r="C12" s="6" t="inlineStr">
        <is>
          <t>Bare-board RELEASED · PCBA gated by M1 remainder (passives auto-match) + M2 (LTC4040 bench validation)</t>
        </is>
      </c>
    </row>
    <row r="13">
      <c r="B13" s="5" t="inlineStr">
        <is>
          <t>Modules (plug-in)</t>
        </is>
      </c>
      <c r="C13" s="6" t="inlineStr">
        <is>
          <t>Blackpill -&gt; J1/J2 · simpleRTK2B Pro -&gt; MOD1 · 4G NTRIP Master -&gt; J7/J8 — never on the JLC BOM</t>
        </is>
      </c>
    </row>
    <row r="15">
      <c r="A15" s="4" t="inlineStr">
        <is>
          <t>TARGET FABRICATION RULES (JLCPCB)</t>
        </is>
      </c>
    </row>
    <row r="16">
      <c r="B16" s="5" t="inlineStr">
        <is>
          <t>Layers</t>
        </is>
      </c>
      <c r="C16" s="6" t="inlineStr">
        <is>
          <t>4 — F.Cu / In1.Cu (solid GND) / In2.Cu / B.Cu</t>
        </is>
      </c>
    </row>
    <row r="17">
      <c r="B17" s="5" t="inlineStr">
        <is>
          <t>Material / TG</t>
        </is>
      </c>
      <c r="C17" s="6" t="inlineStr">
        <is>
          <t>FR-4, standard TG150 (JLC 4-layer default)</t>
        </is>
      </c>
    </row>
    <row r="18">
      <c r="B18" s="5" t="inlineStr">
        <is>
          <t>Thickness / copper</t>
        </is>
      </c>
      <c r="C18" s="6" t="inlineStr">
        <is>
          <t>1.6 mm · 1 oz outer</t>
        </is>
      </c>
    </row>
    <row r="19">
      <c r="B19" s="5" t="inlineStr">
        <is>
          <t>Surface finish</t>
        </is>
      </c>
      <c r="C19" s="6" t="inlineStr">
        <is>
          <t>ENIG (QFN-24 + DFN + SOT-563 fine pitch)</t>
        </is>
      </c>
    </row>
    <row r="20">
      <c r="B20" s="5" t="inlineStr">
        <is>
          <t>Soldermask / silk</t>
        </is>
      </c>
      <c r="C20" s="6" t="inlineStr">
        <is>
          <t>Blue mask, white silk (Helgen indigo family; black = approved alternate)</t>
        </is>
      </c>
    </row>
    <row r="21">
      <c r="B21" s="5" t="inlineStr">
        <is>
          <t>Min track/space</t>
        </is>
      </c>
      <c r="C21" s="6" t="inlineStr">
        <is>
          <t>0.15 mm present (JLC 4-layer capability 0.09 mm)</t>
        </is>
      </c>
    </row>
    <row r="22">
      <c r="B22" s="5" t="inlineStr">
        <is>
          <t>Netclasses</t>
        </is>
      </c>
      <c r="C22" s="6" t="inlineStr">
        <is>
          <t>PWR_HI 1.5 mm · PWR_MID 1.0 mm (SW_IN in PWR_MID per Rev 1.1/H4)</t>
        </is>
      </c>
    </row>
    <row r="23">
      <c r="B23" s="5" t="inlineStr">
        <is>
          <t>Impedance control</t>
        </is>
      </c>
      <c r="C23" s="6" t="inlineStr">
        <is>
          <t>No (USB 2.0 FS service port only)</t>
        </is>
      </c>
    </row>
    <row r="24">
      <c r="B24" s="5" t="inlineStr">
        <is>
          <t>Vias</t>
        </is>
      </c>
      <c r="C24" s="6" t="inlineStr">
        <is>
          <t>Tented (default)</t>
        </is>
      </c>
    </row>
    <row r="25">
      <c r="B25" s="5" t="inlineStr">
        <is>
          <t>PCBA type</t>
        </is>
      </c>
      <c r="C25" s="6" t="inlineStr">
        <is>
          <t>Standard (QFN/fine-pitch) · SMD by JLC, THT hand-soldered</t>
        </is>
      </c>
    </row>
    <row r="27">
      <c r="A27" s="4" t="inlineStr">
        <is>
          <t>LIVE COST ROLL-UP (cross-sheet formulas)</t>
        </is>
      </c>
    </row>
    <row r="28">
      <c r="B28" s="5" t="inlineStr">
        <is>
          <t>Build quantity (boards / units)</t>
        </is>
      </c>
      <c r="D28" s="7" t="n">
        <v>5</v>
      </c>
      <c r="E28" s="2" t="inlineStr">
        <is>
          <t>&lt;- edit: JLC min 5; fleet target 30 by Aug</t>
        </is>
      </c>
    </row>
    <row r="29">
      <c r="B29" s="5" t="inlineStr">
        <is>
          <t>Internal PCBA parts / board</t>
        </is>
      </c>
      <c r="D29" s="22">
        <f>'Internal PCBA BOM'!K74</f>
        <v/>
      </c>
    </row>
    <row r="30">
      <c r="B30" s="5" t="inlineStr">
        <is>
          <t>External integration / unit</t>
        </is>
      </c>
      <c r="D30" s="22">
        <f>'External Integration BOM'!G36</f>
        <v/>
      </c>
    </row>
    <row r="31">
      <c r="B31" s="5" t="inlineStr">
        <is>
          <t>Combined cost / unit</t>
        </is>
      </c>
      <c r="D31" s="22">
        <f>D29+D30</f>
        <v/>
      </c>
    </row>
    <row r="32">
      <c r="B32" s="5" t="inlineStr">
        <is>
          <t>Order total (x build qty)</t>
        </is>
      </c>
      <c r="D32" s="22">
        <f>D31*D28</f>
        <v/>
      </c>
    </row>
    <row r="33">
      <c r="B33" s="2" t="inlineStr">
        <is>
          <t>Excludes: bare-PCB fab + PCBA service fees (live JLC quote), SIM plan, labor.</t>
        </is>
      </c>
    </row>
  </sheetData>
  <mergeCells count="20">
    <mergeCell ref="C25:H25"/>
    <mergeCell ref="C10:H10"/>
    <mergeCell ref="C16:H16"/>
    <mergeCell ref="A15:H15"/>
    <mergeCell ref="C22:H22"/>
    <mergeCell ref="C9:H9"/>
    <mergeCell ref="C12:H12"/>
    <mergeCell ref="C21:H21"/>
    <mergeCell ref="A6:H6"/>
    <mergeCell ref="C11:H11"/>
    <mergeCell ref="C23:H23"/>
    <mergeCell ref="C8:H8"/>
    <mergeCell ref="C17:H17"/>
    <mergeCell ref="A27:H27"/>
    <mergeCell ref="C7:H7"/>
    <mergeCell ref="C19:H19"/>
    <mergeCell ref="C13:H13"/>
    <mergeCell ref="C18:H18"/>
    <mergeCell ref="C24:H24"/>
    <mergeCell ref="C20:H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  <col width="58" customWidth="1" min="4" max="4"/>
    <col width="14" customWidth="1" min="5" max="5"/>
    <col width="16" customWidth="1" min="6" max="6"/>
    <col width="22" customWidth="1" min="7" max="7"/>
    <col width="16" customWidth="1" min="8" max="8"/>
    <col width="13" customWidth="1" min="9" max="9"/>
    <col width="12" customWidth="1" min="10" max="10"/>
    <col width="12" customWidth="1" min="11" max="11"/>
    <col width="44" customWidth="1" min="12" max="12"/>
  </cols>
  <sheetData>
    <row r="1">
      <c r="A1" s="9" t="inlineStr">
        <is>
          <t>EinarBoard 1.0 — Internal PCBA BOM (on-board, per board)</t>
        </is>
      </c>
    </row>
    <row r="2">
      <c r="A2" s="2" t="inlineStr">
        <is>
          <t>Rev 1.1 Post-Audit Production Master · 132 footprints · LCSC verified vs JLC live stock 2026-07-06 — re-confirm at upload</t>
        </is>
      </c>
    </row>
    <row r="3"/>
    <row r="4">
      <c r="A4" s="10" t="inlineStr">
        <is>
          <t>Item</t>
        </is>
      </c>
      <c r="B4" s="10" t="inlineStr">
        <is>
          <t>Qty</t>
        </is>
      </c>
      <c r="C4" s="10" t="inlineStr">
        <is>
          <t>RefDes</t>
        </is>
      </c>
      <c r="D4" s="10" t="inlineStr">
        <is>
          <t>Description</t>
        </is>
      </c>
      <c r="E4" s="10" t="inlineStr">
        <is>
          <t>Package</t>
        </is>
      </c>
      <c r="F4" s="10" t="inlineStr">
        <is>
          <t>Manufacturer</t>
        </is>
      </c>
      <c r="G4" s="10" t="inlineStr">
        <is>
          <t>MPN</t>
        </is>
      </c>
      <c r="H4" s="10" t="inlineStr">
        <is>
          <t>JLCPCB / LCSC</t>
        </is>
      </c>
      <c r="I4" s="10" t="inlineStr">
        <is>
          <t>Assembly</t>
        </is>
      </c>
      <c r="J4" s="10" t="inlineStr">
        <is>
          <t>Est. Unit Cost (USD)</t>
        </is>
      </c>
      <c r="K4" s="10" t="inlineStr">
        <is>
          <t>Line Cost (USD)</t>
        </is>
      </c>
      <c r="L4" s="10" t="inlineStr">
        <is>
          <t>Notes</t>
        </is>
      </c>
    </row>
    <row r="5">
      <c r="A5" s="4" t="inlineStr">
        <is>
          <t>— Active / power semiconductors —</t>
        </is>
      </c>
    </row>
    <row r="6">
      <c r="A6" s="11" t="n">
        <v>1</v>
      </c>
      <c r="B6" s="11" t="n">
        <v>1</v>
      </c>
      <c r="C6" s="12" t="inlineStr">
        <is>
          <t>U6</t>
        </is>
      </c>
      <c r="D6" s="12" t="inlineStr">
        <is>
          <t>Battery-backup manager: 1S Li-ion charger + power-path + 2.5 A boost (Rev 1.1 values: RPROG 825R -&gt; 2.42 A ~ C/5, RS 8 mR -&gt; 3.1 A, F-straps 4.00 V Li-ion)</t>
        </is>
      </c>
      <c r="E6" s="11" t="inlineStr">
        <is>
          <t>QFN-24 4x5</t>
        </is>
      </c>
      <c r="F6" s="12" t="inlineStr">
        <is>
          <t>Analog Devices</t>
        </is>
      </c>
      <c r="G6" s="12" t="inlineStr">
        <is>
          <t>LTC4040EUFD#TRPBF</t>
        </is>
      </c>
      <c r="H6" s="11" t="inlineStr">
        <is>
          <t>C687163</t>
        </is>
      </c>
      <c r="I6" s="11" t="inlineStr">
        <is>
          <t>SMD (JLC)</t>
        </is>
      </c>
      <c r="J6" s="23" t="n">
        <v>6.8</v>
      </c>
      <c r="K6" s="23">
        <f>B6*J6</f>
        <v/>
      </c>
      <c r="L6" s="12" t="inlineStr">
        <is>
          <t>Ext part, stock 2341 (2026-07-06). EP = GND stitch.</t>
        </is>
      </c>
    </row>
    <row r="7">
      <c r="A7" s="14" t="n">
        <v>2</v>
      </c>
      <c r="B7" s="14" t="n">
        <v>2</v>
      </c>
      <c r="C7" s="15" t="inlineStr">
        <is>
          <t>U2, U7</t>
        </is>
      </c>
      <c r="D7" s="15" t="inlineStr">
        <is>
          <t>Buck 1.5 MHz 3 A — U2: 24 V -&gt; 5V_FAN; U7: SW_5V -&gt; 3V3_MODEM (stack cycle reboots modem)</t>
        </is>
      </c>
      <c r="E7" s="14" t="inlineStr">
        <is>
          <t>SOIC-8-EP</t>
        </is>
      </c>
      <c r="F7" s="15" t="inlineStr">
        <is>
          <t>MPS</t>
        </is>
      </c>
      <c r="G7" s="15" t="inlineStr">
        <is>
          <t>MP1584EN-LF-Z</t>
        </is>
      </c>
      <c r="H7" s="14" t="inlineStr">
        <is>
          <t>C15051</t>
        </is>
      </c>
      <c r="I7" s="14" t="inlineStr">
        <is>
          <t>SMD (JLC)</t>
        </is>
      </c>
      <c r="J7" s="24" t="n">
        <v>0.55</v>
      </c>
      <c r="K7" s="24">
        <f>B7*J7</f>
        <v/>
      </c>
      <c r="L7" s="15" t="inlineStr">
        <is>
          <t>Only in-stock LCSC variant — do not let auto-match pick a 0-stock clone.</t>
        </is>
      </c>
    </row>
    <row r="8">
      <c r="A8" s="11" t="n">
        <v>3</v>
      </c>
      <c r="B8" s="11" t="n">
        <v>1</v>
      </c>
      <c r="C8" s="12" t="inlineStr">
        <is>
          <t>U3</t>
        </is>
      </c>
      <c r="D8" s="12" t="inlineStr">
        <is>
          <t>Relative humidity / temperature sensor, I2C 0x44</t>
        </is>
      </c>
      <c r="E8" s="11" t="inlineStr">
        <is>
          <t>DFN-4 1.5x1.5</t>
        </is>
      </c>
      <c r="F8" s="12" t="inlineStr">
        <is>
          <t>Sensirion</t>
        </is>
      </c>
      <c r="G8" s="12" t="inlineStr">
        <is>
          <t>SHT40-AD1B-R3</t>
        </is>
      </c>
      <c r="H8" s="11" t="inlineStr">
        <is>
          <t>C2848306</t>
        </is>
      </c>
      <c r="I8" s="11" t="inlineStr">
        <is>
          <t>SMD (JLC)</t>
        </is>
      </c>
      <c r="J8" s="23" t="n">
        <v>2.6</v>
      </c>
      <c r="K8" s="23">
        <f>B8*J8</f>
        <v/>
      </c>
      <c r="L8" s="12" t="inlineStr">
        <is>
          <t>R2 alt: C2909890.</t>
        </is>
      </c>
    </row>
    <row r="9">
      <c r="A9" s="14" t="n">
        <v>4</v>
      </c>
      <c r="B9" s="14" t="n">
        <v>1</v>
      </c>
      <c r="C9" s="15" t="inlineStr">
        <is>
          <t>U4</t>
        </is>
      </c>
      <c r="D9" s="15" t="inlineStr">
        <is>
          <t>Temperature sensor +/-0.5 degC, I2C 0x48 (ADD0=GND)</t>
        </is>
      </c>
      <c r="E9" s="14" t="inlineStr">
        <is>
          <t>SOT-563</t>
        </is>
      </c>
      <c r="F9" s="15" t="inlineStr">
        <is>
          <t>Texas Instruments</t>
        </is>
      </c>
      <c r="G9" s="15" t="inlineStr">
        <is>
          <t>TMP102AIDRLR</t>
        </is>
      </c>
      <c r="H9" s="14" t="inlineStr">
        <is>
          <t>C99269</t>
        </is>
      </c>
      <c r="I9" s="14" t="inlineStr">
        <is>
          <t>SMD (JLC)</t>
        </is>
      </c>
      <c r="J9" s="24" t="n">
        <v>1.1</v>
      </c>
      <c r="K9" s="24">
        <f>B9*J9</f>
        <v/>
      </c>
      <c r="L9" s="15" t="inlineStr">
        <is>
          <t>UMW clone alt: C5692997.</t>
        </is>
      </c>
    </row>
    <row r="10">
      <c r="A10" s="11" t="n">
        <v>5</v>
      </c>
      <c r="B10" s="11" t="n">
        <v>1</v>
      </c>
      <c r="C10" s="12" t="inlineStr">
        <is>
          <t>Q7</t>
        </is>
      </c>
      <c r="D10" s="12" t="inlineStr">
        <is>
          <t>N-FET 30 V &lt;=13.6 mR — LTC4040 VIN-&gt;VSYS disconnect. Rev 1.1 (H1): S=VIN_SW, D=MAIN5V (gate=IGATE)</t>
        </is>
      </c>
      <c r="E10" s="11" t="inlineStr">
        <is>
          <t>SOIC-8</t>
        </is>
      </c>
      <c r="F10" s="12" t="inlineStr">
        <is>
          <t>AOS</t>
        </is>
      </c>
      <c r="G10" s="12" t="inlineStr">
        <is>
          <t>AO4406AL</t>
        </is>
      </c>
      <c r="H10" s="11" t="inlineStr">
        <is>
          <t>C35349</t>
        </is>
      </c>
      <c r="I10" s="11" t="inlineStr">
        <is>
          <t>SMD (JLC)</t>
        </is>
      </c>
      <c r="J10" s="23" t="n">
        <v>0.28</v>
      </c>
      <c r="K10" s="23">
        <f>B10*J10</f>
        <v/>
      </c>
      <c r="L10" s="12" t="inlineStr">
        <is>
          <t>Orientation is the audit's board-killer #1 — verify at CPL review.</t>
        </is>
      </c>
    </row>
    <row r="11">
      <c r="A11" s="14" t="n">
        <v>6</v>
      </c>
      <c r="B11" s="14" t="n">
        <v>1</v>
      </c>
      <c r="C11" s="15" t="inlineStr">
        <is>
          <t>Q10</t>
        </is>
      </c>
      <c r="D11" s="15" t="inlineStr">
        <is>
          <t>P-FET -55 V, 24 V reverse-polarity front end (with DzG 15 V gate zener)</t>
        </is>
      </c>
      <c r="E11" s="14" t="inlineStr">
        <is>
          <t>TO-252</t>
        </is>
      </c>
      <c r="F11" s="15" t="inlineStr">
        <is>
          <t>Infineon</t>
        </is>
      </c>
      <c r="G11" s="15" t="inlineStr">
        <is>
          <t>IRFR5305TRPBF</t>
        </is>
      </c>
      <c r="H11" s="14" t="inlineStr">
        <is>
          <t>C2624</t>
        </is>
      </c>
      <c r="I11" s="14" t="inlineStr">
        <is>
          <t>SMD (JLC)</t>
        </is>
      </c>
      <c r="J11" s="24" t="n">
        <v>0.65</v>
      </c>
      <c r="K11" s="24">
        <f>B11*J11</f>
        <v/>
      </c>
      <c r="L11" s="15" t="inlineStr"/>
    </row>
    <row r="12">
      <c r="A12" s="11" t="n">
        <v>7</v>
      </c>
      <c r="B12" s="11" t="n">
        <v>1</v>
      </c>
      <c r="C12" s="12" t="inlineStr">
        <is>
          <t>Q1</t>
        </is>
      </c>
      <c r="D12" s="12" t="inlineStr">
        <is>
          <t>P-FET -30 V, RTK-stack high-side load switch (SW_IN -&gt; SW_5V)</t>
        </is>
      </c>
      <c r="E12" s="11" t="inlineStr">
        <is>
          <t>SOT-23</t>
        </is>
      </c>
      <c r="F12" s="12" t="inlineStr">
        <is>
          <t>AOS</t>
        </is>
      </c>
      <c r="G12" s="12" t="inlineStr">
        <is>
          <t>AO3401A</t>
        </is>
      </c>
      <c r="H12" s="11" t="inlineStr">
        <is>
          <t>C15127</t>
        </is>
      </c>
      <c r="I12" s="11" t="inlineStr">
        <is>
          <t>SMD (JLC)</t>
        </is>
      </c>
      <c r="J12" s="23" t="n">
        <v>0.05</v>
      </c>
      <c r="K12" s="23">
        <f>B12*J12</f>
        <v/>
      </c>
      <c r="L12" s="12" t="inlineStr">
        <is>
          <t>JLC Basic.</t>
        </is>
      </c>
    </row>
    <row r="13">
      <c r="A13" s="14" t="n">
        <v>8</v>
      </c>
      <c r="B13" s="14" t="n">
        <v>2</v>
      </c>
      <c r="C13" s="15" t="inlineStr">
        <is>
          <t>Q2, Q4</t>
        </is>
      </c>
      <c r="D13" s="15" t="inlineStr">
        <is>
          <t>N-FET — fan low-side PWM / status-LED driver</t>
        </is>
      </c>
      <c r="E13" s="14" t="inlineStr">
        <is>
          <t>SOT-23</t>
        </is>
      </c>
      <c r="F13" s="15" t="inlineStr">
        <is>
          <t>AOS</t>
        </is>
      </c>
      <c r="G13" s="15" t="inlineStr">
        <is>
          <t>AO3400A</t>
        </is>
      </c>
      <c r="H13" s="14" t="inlineStr">
        <is>
          <t>C20917</t>
        </is>
      </c>
      <c r="I13" s="14" t="inlineStr">
        <is>
          <t>SMD (JLC)</t>
        </is>
      </c>
      <c r="J13" s="24" t="n">
        <v>0.04</v>
      </c>
      <c r="K13" s="24">
        <f>B13*J13</f>
        <v/>
      </c>
      <c r="L13" s="15" t="inlineStr">
        <is>
          <t>JLC Basic.</t>
        </is>
      </c>
    </row>
    <row r="14">
      <c r="A14" s="11" t="n">
        <v>9</v>
      </c>
      <c r="B14" s="11" t="n">
        <v>2</v>
      </c>
      <c r="C14" s="12" t="inlineStr">
        <is>
          <t>Q5, Q6</t>
        </is>
      </c>
      <c r="D14" s="12" t="inlineStr">
        <is>
          <t>NPN drivers — load-switch / K1 coil. Rev 1.1 (H2): Q_NPN_BEC pin map (1=B,2=E,3=C)</t>
        </is>
      </c>
      <c r="E14" s="11" t="inlineStr">
        <is>
          <t>SOT-23</t>
        </is>
      </c>
      <c r="F14" s="12" t="inlineStr">
        <is>
          <t>onsemi</t>
        </is>
      </c>
      <c r="G14" s="12" t="inlineStr">
        <is>
          <t>MMBT3904</t>
        </is>
      </c>
      <c r="H14" s="11" t="inlineStr">
        <is>
          <t>C20526</t>
        </is>
      </c>
      <c r="I14" s="11" t="inlineStr">
        <is>
          <t>SMD (JLC)</t>
        </is>
      </c>
      <c r="J14" s="23" t="n">
        <v>0.02</v>
      </c>
      <c r="K14" s="23">
        <f>B14*J14</f>
        <v/>
      </c>
      <c r="L14" s="12" t="inlineStr">
        <is>
          <t>JLC Basic. BCE symbol on this part was audit finding H2.</t>
        </is>
      </c>
    </row>
    <row r="15">
      <c r="A15" s="4" t="inlineStr">
        <is>
          <t>— Relay, protection, inductors —</t>
        </is>
      </c>
    </row>
    <row r="16">
      <c r="A16" s="11" t="n">
        <v>10</v>
      </c>
      <c r="B16" s="11" t="n">
        <v>1</v>
      </c>
      <c r="C16" s="12" t="inlineStr">
        <is>
          <t>K1</t>
        </is>
      </c>
      <c r="D16" s="12" t="inlineStr">
        <is>
          <t>Signal relay SPDT 5 V coil — Modo-B fail-safe bypass, NC = F9P TX2 -&gt; 4G DIN (corrections survive dead MCU)</t>
        </is>
      </c>
      <c r="E16" s="11" t="inlineStr">
        <is>
          <t>THT DIP</t>
        </is>
      </c>
      <c r="F16" s="12" t="inlineStr">
        <is>
          <t>Omron</t>
        </is>
      </c>
      <c r="G16" s="12" t="inlineStr">
        <is>
          <t>G5V-1 DC5</t>
        </is>
      </c>
      <c r="H16" s="11" t="inlineStr">
        <is>
          <t>C28695</t>
        </is>
      </c>
      <c r="I16" s="11" t="inlineStr">
        <is>
          <t>THT (hand)</t>
        </is>
      </c>
      <c r="J16" s="23" t="n">
        <v>1.9</v>
      </c>
      <c r="K16" s="23">
        <f>B16*J16</f>
        <v/>
      </c>
      <c r="L16" s="12" t="inlineStr">
        <is>
          <t>Coil pins 2/9; COM 5&amp;6 doubled; NC=1. Verified vs Omron K048-E1-07.</t>
        </is>
      </c>
    </row>
    <row r="17">
      <c r="A17" s="14" t="n">
        <v>11</v>
      </c>
      <c r="B17" s="14" t="n">
        <v>1</v>
      </c>
      <c r="C17" s="15" t="inlineStr">
        <is>
          <t>L6</t>
        </is>
      </c>
      <c r="D17" s="15" t="inlineStr">
        <is>
          <t>Power inductor 2.2 uH, Isat 14 A (LTC4040 SW&lt;-&gt;BAT)</t>
        </is>
      </c>
      <c r="E17" s="14" t="inlineStr">
        <is>
          <t>8.8x8.2 molded</t>
        </is>
      </c>
      <c r="F17" s="15" t="inlineStr">
        <is>
          <t>Sunlord</t>
        </is>
      </c>
      <c r="G17" s="15" t="inlineStr">
        <is>
          <t>MWSA0804S-2R2MT</t>
        </is>
      </c>
      <c r="H17" s="14" t="inlineStr">
        <is>
          <t>C17700165</t>
        </is>
      </c>
      <c r="I17" s="14" t="inlineStr">
        <is>
          <t>SMD (JLC)</t>
        </is>
      </c>
      <c r="J17" s="24" t="n">
        <v>0.35</v>
      </c>
      <c r="K17" s="24">
        <f>B17*J17</f>
        <v/>
      </c>
      <c r="L17" s="15" t="inlineStr">
        <is>
          <t>SUB for Bourns SRU8028-2R2Y (JLC out of stock) — pad overlap verified rule: confirm before commit.</t>
        </is>
      </c>
    </row>
    <row r="18">
      <c r="A18" s="11" t="n">
        <v>12</v>
      </c>
      <c r="B18" s="11" t="n">
        <v>2</v>
      </c>
      <c r="C18" s="12" t="inlineStr">
        <is>
          <t>L2, L7</t>
        </is>
      </c>
      <c r="D18" s="12" t="inlineStr">
        <is>
          <t>Power inductor 10 uH, Isat 6.5 A (fan buck / modem buck)</t>
        </is>
      </c>
      <c r="E18" s="11" t="inlineStr">
        <is>
          <t>8.8x8.2 molded</t>
        </is>
      </c>
      <c r="F18" s="12" t="inlineStr">
        <is>
          <t>Sunlord</t>
        </is>
      </c>
      <c r="G18" s="12" t="inlineStr">
        <is>
          <t>MWSA0804S-100MT</t>
        </is>
      </c>
      <c r="H18" s="11" t="inlineStr">
        <is>
          <t>C17700171</t>
        </is>
      </c>
      <c r="I18" s="11" t="inlineStr">
        <is>
          <t>SMD (JLC)</t>
        </is>
      </c>
      <c r="J18" s="23" t="n">
        <v>0.32</v>
      </c>
      <c r="K18" s="23">
        <f>B18*J18</f>
        <v/>
      </c>
      <c r="L18" s="12" t="inlineStr">
        <is>
          <t>SUB for SRU8028-100Y. L7 margin vs 2 A modem peak = audit L5 (OK, thin).</t>
        </is>
      </c>
    </row>
    <row r="19">
      <c r="A19" s="14" t="n">
        <v>13</v>
      </c>
      <c r="B19" s="14" t="n">
        <v>1</v>
      </c>
      <c r="C19" s="15" t="inlineStr">
        <is>
          <t>RS1</t>
        </is>
      </c>
      <c r="D19" s="15" t="inlineStr">
        <is>
          <t>Current-sense resistor 8 mR 1% 1 W (LTC4040 input limit 3.1 A)</t>
        </is>
      </c>
      <c r="E19" s="14" t="inlineStr">
        <is>
          <t>1206</t>
        </is>
      </c>
      <c r="F19" s="15" t="inlineStr">
        <is>
          <t>FOJAN</t>
        </is>
      </c>
      <c r="G19" s="15" t="inlineStr">
        <is>
          <t>FRM121WFR008TM</t>
        </is>
      </c>
      <c r="H19" s="14" t="inlineStr">
        <is>
          <t>C7420012</t>
        </is>
      </c>
      <c r="I19" s="14" t="inlineStr">
        <is>
          <t>SMD (JLC)</t>
        </is>
      </c>
      <c r="J19" s="24" t="n">
        <v>0.15</v>
      </c>
      <c r="K19" s="24">
        <f>B19*J19</f>
        <v/>
      </c>
      <c r="L19" s="15" t="inlineStr">
        <is>
          <t>Premium alt: Vishay WSLP C2076276.</t>
        </is>
      </c>
    </row>
    <row r="20">
      <c r="A20" s="11" t="n">
        <v>14</v>
      </c>
      <c r="B20" s="11" t="n">
        <v>1</v>
      </c>
      <c r="C20" s="12" t="inlineStr">
        <is>
          <t>F1</t>
        </is>
      </c>
      <c r="D20" s="12" t="inlineStr">
        <is>
          <t>PPTC resettable fuse 3 A 24 V (SYS5V -&gt; SW_IN)</t>
        </is>
      </c>
      <c r="E20" s="11" t="inlineStr">
        <is>
          <t>1812</t>
        </is>
      </c>
      <c r="F20" s="12" t="inlineStr">
        <is>
          <t>LUTE</t>
        </is>
      </c>
      <c r="G20" s="12" t="inlineStr">
        <is>
          <t>1812L300/24GR</t>
        </is>
      </c>
      <c r="H20" s="11" t="inlineStr">
        <is>
          <t>C20627123</t>
        </is>
      </c>
      <c r="I20" s="11" t="inlineStr">
        <is>
          <t>SMD (JLC)</t>
        </is>
      </c>
      <c r="J20" s="23" t="n">
        <v>0.25</v>
      </c>
      <c r="K20" s="23">
        <f>B20*J20</f>
        <v/>
      </c>
      <c r="L20" s="12" t="inlineStr">
        <is>
          <t>If node &lt;=6 V: genuine Littelfuse C127824.</t>
        </is>
      </c>
    </row>
    <row r="21">
      <c r="A21" s="14" t="n">
        <v>15</v>
      </c>
      <c r="B21" s="14" t="n">
        <v>1</v>
      </c>
      <c r="C21" s="15" t="inlineStr">
        <is>
          <t>D10</t>
        </is>
      </c>
      <c r="D21" s="15" t="inlineStr">
        <is>
          <t>TVS 33 V 600 W, 24 V input clamp</t>
        </is>
      </c>
      <c r="E21" s="14" t="inlineStr">
        <is>
          <t>SMB</t>
        </is>
      </c>
      <c r="F21" s="15" t="inlineStr">
        <is>
          <t>Littelfuse</t>
        </is>
      </c>
      <c r="G21" s="15" t="inlineStr">
        <is>
          <t>SMBJ33A</t>
        </is>
      </c>
      <c r="H21" s="14" t="inlineStr">
        <is>
          <t>C224019</t>
        </is>
      </c>
      <c r="I21" s="14" t="inlineStr">
        <is>
          <t>SMD (JLC)</t>
        </is>
      </c>
      <c r="J21" s="24" t="n">
        <v>0.12</v>
      </c>
      <c r="K21" s="24">
        <f>B21*J21</f>
        <v/>
      </c>
      <c r="L21" s="15" t="inlineStr">
        <is>
          <t>Cheap alt: C353366.</t>
        </is>
      </c>
    </row>
    <row r="22">
      <c r="A22" s="11" t="n">
        <v>16</v>
      </c>
      <c r="B22" s="11" t="n">
        <v>1</v>
      </c>
      <c r="C22" s="12" t="inlineStr">
        <is>
          <t>DzG</t>
        </is>
      </c>
      <c r="D22" s="12" t="inlineStr">
        <is>
          <t>Zener 15 V (Q10 gate protection)</t>
        </is>
      </c>
      <c r="E22" s="11" t="inlineStr">
        <is>
          <t>SOT-23</t>
        </is>
      </c>
      <c r="F22" s="12" t="inlineStr">
        <is>
          <t>onsemi</t>
        </is>
      </c>
      <c r="G22" s="12" t="inlineStr">
        <is>
          <t>BZX84C15LT1G</t>
        </is>
      </c>
      <c r="H22" s="11" t="inlineStr">
        <is>
          <t>C80857</t>
        </is>
      </c>
      <c r="I22" s="11" t="inlineStr">
        <is>
          <t>SMD (JLC)</t>
        </is>
      </c>
      <c r="J22" s="23" t="n">
        <v>0.03</v>
      </c>
      <c r="K22" s="23">
        <f>B22*J22</f>
        <v/>
      </c>
      <c r="L22" s="12" t="inlineStr"/>
    </row>
    <row r="23">
      <c r="A23" s="14" t="n">
        <v>17</v>
      </c>
      <c r="B23" s="14" t="n">
        <v>1</v>
      </c>
      <c r="C23" s="15" t="inlineStr">
        <is>
          <t>D5</t>
        </is>
      </c>
      <c r="D23" s="15" t="inlineStr">
        <is>
          <t>Schottky BAT54 — PA5 ignition clamp to 3V3</t>
        </is>
      </c>
      <c r="E23" s="14" t="inlineStr">
        <is>
          <t>SOD-123</t>
        </is>
      </c>
      <c r="F23" s="15" t="inlineStr">
        <is>
          <t>—</t>
        </is>
      </c>
      <c r="G23" s="15" t="inlineStr">
        <is>
          <t>BAT54</t>
        </is>
      </c>
      <c r="H23" s="14" t="inlineStr">
        <is>
          <t>C8572</t>
        </is>
      </c>
      <c r="I23" s="14" t="inlineStr">
        <is>
          <t>SMD (JLC)</t>
        </is>
      </c>
      <c r="J23" s="24" t="n">
        <v>0.02</v>
      </c>
      <c r="K23" s="24">
        <f>B23*J23</f>
        <v/>
      </c>
      <c r="L23" s="15" t="inlineStr">
        <is>
          <t>Left to JLC auto-match on purpose (ambiguous variants).</t>
        </is>
      </c>
    </row>
    <row r="24">
      <c r="A24" s="11" t="n">
        <v>18</v>
      </c>
      <c r="B24" s="11" t="n">
        <v>1</v>
      </c>
      <c r="C24" s="12" t="inlineStr">
        <is>
          <t>D6</t>
        </is>
      </c>
      <c r="D24" s="12" t="inlineStr">
        <is>
          <t>1N4148W — K1 coil flyback</t>
        </is>
      </c>
      <c r="E24" s="11" t="inlineStr">
        <is>
          <t>SOD-123</t>
        </is>
      </c>
      <c r="F24" s="12" t="inlineStr">
        <is>
          <t>—</t>
        </is>
      </c>
      <c r="G24" s="12" t="inlineStr">
        <is>
          <t>1N4148W</t>
        </is>
      </c>
      <c r="H24" s="11" t="inlineStr">
        <is>
          <t>C81598</t>
        </is>
      </c>
      <c r="I24" s="11" t="inlineStr">
        <is>
          <t>SMD (JLC)</t>
        </is>
      </c>
      <c r="J24" s="23" t="n">
        <v>0.01</v>
      </c>
      <c r="K24" s="23">
        <f>B24*J24</f>
        <v/>
      </c>
      <c r="L24" s="12" t="inlineStr"/>
    </row>
    <row r="25">
      <c r="A25" s="14" t="n">
        <v>19</v>
      </c>
      <c r="B25" s="14" t="n">
        <v>3</v>
      </c>
      <c r="C25" s="15" t="inlineStr">
        <is>
          <t>D2, Dbk, Dbk2</t>
        </is>
      </c>
      <c r="D25" s="15" t="inlineStr">
        <is>
          <t>Schottky 40 V 3 A — fan flyback / buck freewheel x2</t>
        </is>
      </c>
      <c r="E25" s="14" t="inlineStr">
        <is>
          <t>SMA</t>
        </is>
      </c>
      <c r="F25" s="15" t="inlineStr">
        <is>
          <t>—</t>
        </is>
      </c>
      <c r="G25" s="15" t="inlineStr">
        <is>
          <t>SS34</t>
        </is>
      </c>
      <c r="H25" s="14" t="inlineStr">
        <is>
          <t>C8678</t>
        </is>
      </c>
      <c r="I25" s="14" t="inlineStr">
        <is>
          <t>SMD (JLC)</t>
        </is>
      </c>
      <c r="J25" s="24" t="n">
        <v>0.06</v>
      </c>
      <c r="K25" s="24">
        <f>B25*J25</f>
        <v/>
      </c>
      <c r="L25" s="15" t="inlineStr">
        <is>
          <t>JLC Basic.</t>
        </is>
      </c>
    </row>
    <row r="26">
      <c r="A26" s="11" t="n">
        <v>20</v>
      </c>
      <c r="B26" s="11" t="n">
        <v>6</v>
      </c>
      <c r="C26" s="12" t="inlineStr">
        <is>
          <t>D1, D4G, DB1-DB4</t>
        </is>
      </c>
      <c r="D26" s="12" t="inlineStr">
        <is>
          <t>LED green 0805 — status, modem, 4-LED battery gauge</t>
        </is>
      </c>
      <c r="E26" s="11" t="inlineStr">
        <is>
          <t>0805</t>
        </is>
      </c>
      <c r="F26" s="12" t="inlineStr">
        <is>
          <t>—</t>
        </is>
      </c>
      <c r="G26" s="12" t="inlineStr">
        <is>
          <t>—</t>
        </is>
      </c>
      <c r="H26" s="11" t="inlineStr">
        <is>
          <t>C2296</t>
        </is>
      </c>
      <c r="I26" s="11" t="inlineStr">
        <is>
          <t>SMD (JLC)</t>
        </is>
      </c>
      <c r="J26" s="23" t="n">
        <v>0.01</v>
      </c>
      <c r="K26" s="23">
        <f>B26*J26</f>
        <v/>
      </c>
      <c r="L26" s="12" t="inlineStr">
        <is>
          <t>Single SKU by design; recolor D4G/gauge in JLC BOM editor if desired. D4G dim @1.8 V drive (audit L4 — accepted).</t>
        </is>
      </c>
    </row>
    <row r="27">
      <c r="A27" s="4" t="inlineStr">
        <is>
          <t>— Precision resistors (0603, 1%) —</t>
        </is>
      </c>
    </row>
    <row r="28">
      <c r="A28" s="11" t="n">
        <v>21</v>
      </c>
      <c r="B28" s="11" t="n">
        <v>1</v>
      </c>
      <c r="C28" s="12" t="inlineStr">
        <is>
          <t>R50</t>
        </is>
      </c>
      <c r="D28" s="12" t="inlineStr">
        <is>
          <t>825R — LTC4040 PROG: I_CHG = 2000/RPROG = 2.42 A ~ C/5 (12 Ah pack)</t>
        </is>
      </c>
      <c r="E28" s="11" t="inlineStr">
        <is>
          <t>0603</t>
        </is>
      </c>
      <c r="F28" s="12" t="inlineStr">
        <is>
          <t>—</t>
        </is>
      </c>
      <c r="G28" s="12" t="inlineStr">
        <is>
          <t>—</t>
        </is>
      </c>
      <c r="H28" s="11" t="inlineStr">
        <is>
          <t>C50214</t>
        </is>
      </c>
      <c r="I28" s="11" t="inlineStr">
        <is>
          <t>SMD (JLC)</t>
        </is>
      </c>
      <c r="J28" s="23" t="n">
        <v>0.01</v>
      </c>
      <c r="K28" s="23">
        <f>B28*J28</f>
        <v/>
      </c>
      <c r="L28" s="12" t="inlineStr">
        <is>
          <t>Critical value — do not substitute.</t>
        </is>
      </c>
    </row>
    <row r="29">
      <c r="A29" s="14" t="n">
        <v>22</v>
      </c>
      <c r="B29" s="14" t="n">
        <v>1</v>
      </c>
      <c r="C29" s="15" t="inlineStr">
        <is>
          <t>R51</t>
        </is>
      </c>
      <c r="D29" s="15" t="inlineStr">
        <is>
          <t>287k — PFI divider top (VEH5V trip 4.60 V falling)</t>
        </is>
      </c>
      <c r="E29" s="14" t="inlineStr">
        <is>
          <t>0603</t>
        </is>
      </c>
      <c r="F29" s="15" t="inlineStr">
        <is>
          <t>—</t>
        </is>
      </c>
      <c r="G29" s="15" t="inlineStr">
        <is>
          <t>—</t>
        </is>
      </c>
      <c r="H29" s="14" t="inlineStr">
        <is>
          <t>C13174</t>
        </is>
      </c>
      <c r="I29" s="14" t="inlineStr">
        <is>
          <t>SMD (JLC)</t>
        </is>
      </c>
      <c r="J29" s="24" t="n">
        <v>0.01</v>
      </c>
      <c r="K29" s="24">
        <f>B29*J29</f>
        <v/>
      </c>
      <c r="L29" s="15" t="inlineStr">
        <is>
          <t>With R52 100k.</t>
        </is>
      </c>
    </row>
    <row r="30">
      <c r="A30" s="11" t="n">
        <v>23</v>
      </c>
      <c r="B30" s="11" t="n">
        <v>1</v>
      </c>
      <c r="C30" s="12" t="inlineStr">
        <is>
          <t>R53</t>
        </is>
      </c>
      <c r="D30" s="12" t="inlineStr">
        <is>
          <t>499k — BSTFB/RSTFB divider top (backup 4.79 V; RST -7.5%)</t>
        </is>
      </c>
      <c r="E30" s="11" t="inlineStr">
        <is>
          <t>0603</t>
        </is>
      </c>
      <c r="F30" s="12" t="inlineStr">
        <is>
          <t>—</t>
        </is>
      </c>
      <c r="G30" s="12" t="inlineStr">
        <is>
          <t>—</t>
        </is>
      </c>
      <c r="H30" s="11" t="inlineStr">
        <is>
          <t>C26751</t>
        </is>
      </c>
      <c r="I30" s="11" t="inlineStr">
        <is>
          <t>SMD (JLC)</t>
        </is>
      </c>
      <c r="J30" s="23" t="n">
        <v>0.01</v>
      </c>
      <c r="K30" s="23">
        <f>B30*J30</f>
        <v/>
      </c>
      <c r="L30" s="12" t="inlineStr">
        <is>
          <t>With R54 100k; shared divider is datasheet-endorsed.</t>
        </is>
      </c>
    </row>
    <row r="31">
      <c r="A31" s="14" t="n">
        <v>24</v>
      </c>
      <c r="B31" s="14" t="n">
        <v>1</v>
      </c>
      <c r="C31" s="15" t="inlineStr">
        <is>
          <t>R21</t>
        </is>
      </c>
      <c r="D31" s="15" t="inlineStr">
        <is>
          <t>19.1k — U2 FB bottom (5V_FAN = 5.0 V)</t>
        </is>
      </c>
      <c r="E31" s="14" t="inlineStr">
        <is>
          <t>0603</t>
        </is>
      </c>
      <c r="F31" s="15" t="inlineStr">
        <is>
          <t>—</t>
        </is>
      </c>
      <c r="G31" s="15" t="inlineStr">
        <is>
          <t>—</t>
        </is>
      </c>
      <c r="H31" s="14" t="inlineStr">
        <is>
          <t>C22897</t>
        </is>
      </c>
      <c r="I31" s="14" t="inlineStr">
        <is>
          <t>SMD (JLC)</t>
        </is>
      </c>
      <c r="J31" s="24" t="n">
        <v>0.01</v>
      </c>
      <c r="K31" s="24">
        <f>B31*J31</f>
        <v/>
      </c>
      <c r="L31" s="15" t="inlineStr"/>
    </row>
    <row r="32">
      <c r="A32" s="11" t="n">
        <v>25</v>
      </c>
      <c r="B32" s="11" t="n">
        <v>1</v>
      </c>
      <c r="C32" s="12" t="inlineStr">
        <is>
          <t>R61</t>
        </is>
      </c>
      <c r="D32" s="12" t="inlineStr">
        <is>
          <t>31.6k — U7 FB bottom (3V3_MODEM = 3.33 V)</t>
        </is>
      </c>
      <c r="E32" s="11" t="inlineStr">
        <is>
          <t>0603</t>
        </is>
      </c>
      <c r="F32" s="12" t="inlineStr">
        <is>
          <t>—</t>
        </is>
      </c>
      <c r="G32" s="12" t="inlineStr">
        <is>
          <t>—</t>
        </is>
      </c>
      <c r="H32" s="11" t="inlineStr">
        <is>
          <t>C25967</t>
        </is>
      </c>
      <c r="I32" s="11" t="inlineStr">
        <is>
          <t>SMD (JLC)</t>
        </is>
      </c>
      <c r="J32" s="23" t="n">
        <v>0.01</v>
      </c>
      <c r="K32" s="23">
        <f>B32*J32</f>
        <v/>
      </c>
      <c r="L32" s="12" t="inlineStr"/>
    </row>
    <row r="33">
      <c r="A33" s="14" t="n">
        <v>26</v>
      </c>
      <c r="B33" s="14" t="n">
        <v>3</v>
      </c>
      <c r="C33" s="15" t="inlineStr">
        <is>
          <t>R52, R54, R60</t>
        </is>
      </c>
      <c r="D33" s="15" t="inlineStr">
        <is>
          <t>100k 1% — PFI / FB dividers</t>
        </is>
      </c>
      <c r="E33" s="14" t="inlineStr">
        <is>
          <t>0603</t>
        </is>
      </c>
      <c r="F33" s="15" t="inlineStr">
        <is>
          <t>—</t>
        </is>
      </c>
      <c r="G33" s="15" t="inlineStr">
        <is>
          <t>—</t>
        </is>
      </c>
      <c r="H33" s="14" t="inlineStr">
        <is>
          <t>C25803</t>
        </is>
      </c>
      <c r="I33" s="14" t="inlineStr">
        <is>
          <t>SMD (JLC)</t>
        </is>
      </c>
      <c r="J33" s="24" t="n">
        <v>0.01</v>
      </c>
      <c r="K33" s="24">
        <f>B33*J33</f>
        <v/>
      </c>
      <c r="L33" s="15" t="inlineStr"/>
    </row>
    <row r="34">
      <c r="A34" s="11" t="n">
        <v>27</v>
      </c>
      <c r="B34" s="11" t="n">
        <v>2</v>
      </c>
      <c r="C34" s="12" t="inlineStr">
        <is>
          <t>R42, R55</t>
        </is>
      </c>
      <c r="D34" s="12" t="inlineStr">
        <is>
          <t>10k 1% — NTC dividers (PB1 hotspot / LTC4040 NTC bias)</t>
        </is>
      </c>
      <c r="E34" s="11" t="inlineStr">
        <is>
          <t>0603</t>
        </is>
      </c>
      <c r="F34" s="12" t="inlineStr">
        <is>
          <t>—</t>
        </is>
      </c>
      <c r="G34" s="12" t="inlineStr">
        <is>
          <t>—</t>
        </is>
      </c>
      <c r="H34" s="11" t="inlineStr">
        <is>
          <t>C98220</t>
        </is>
      </c>
      <c r="I34" s="11" t="inlineStr">
        <is>
          <t>SMD (JLC)</t>
        </is>
      </c>
      <c r="J34" s="23" t="n">
        <v>0.01</v>
      </c>
      <c r="K34" s="23">
        <f>B34*J34</f>
        <v/>
      </c>
      <c r="L34" s="12" t="inlineStr">
        <is>
          <t>R55 low-drift; B3950 NTC trip shift noted at bring-up.</t>
        </is>
      </c>
    </row>
    <row r="35">
      <c r="A35" s="4" t="inlineStr">
        <is>
          <t>— Standard resistors (0603, 5%) —</t>
        </is>
      </c>
    </row>
    <row r="36">
      <c r="A36" s="11" t="n">
        <v>28</v>
      </c>
      <c r="B36" s="11" t="n">
        <v>2</v>
      </c>
      <c r="C36" s="12" t="inlineStr">
        <is>
          <t>RIG1, RDFU1</t>
        </is>
      </c>
      <c r="D36" s="12" t="inlineStr">
        <is>
          <t>22k — ignition divider top (raw 12-24 V) / DFU pull. Rev 1.1 (H3): corrected from stale 100R</t>
        </is>
      </c>
      <c r="E36" s="11" t="inlineStr">
        <is>
          <t>0603</t>
        </is>
      </c>
      <c r="F36" s="12" t="inlineStr">
        <is>
          <t>—</t>
        </is>
      </c>
      <c r="G36" s="12" t="inlineStr">
        <is>
          <t>—</t>
        </is>
      </c>
      <c r="H36" s="11" t="inlineStr">
        <is>
          <t>C23344</t>
        </is>
      </c>
      <c r="I36" s="11" t="inlineStr">
        <is>
          <t>SMD (JLC)</t>
        </is>
      </c>
      <c r="J36" s="23" t="n">
        <v>0.004</v>
      </c>
      <c r="K36" s="23">
        <f>B36*J36</f>
        <v/>
      </c>
      <c r="L36" s="12" t="inlineStr">
        <is>
          <t>100R here burns D5 + Rig at 24 V ignition — audit board-killer #3.</t>
        </is>
      </c>
    </row>
    <row r="37">
      <c r="A37" s="14" t="n">
        <v>29</v>
      </c>
      <c r="B37" s="14" t="n">
        <v>10</v>
      </c>
      <c r="C37" s="15" t="inlineStr">
        <is>
          <t>R2, R5, R6, R7, R8, R41, Rigb, Rled, Rrp, Rtp</t>
        </is>
      </c>
      <c r="D37" s="15" t="inlineStr">
        <is>
          <t>10k — pulls, sense divider halves, Rigb ignition divider bottom</t>
        </is>
      </c>
      <c r="E37" s="14" t="inlineStr">
        <is>
          <t>0603</t>
        </is>
      </c>
      <c r="F37" s="15" t="inlineStr">
        <is>
          <t>—</t>
        </is>
      </c>
      <c r="G37" s="15" t="inlineStr">
        <is>
          <t>—</t>
        </is>
      </c>
      <c r="H37" s="14" t="inlineStr">
        <is>
          <t>C98220</t>
        </is>
      </c>
      <c r="I37" s="14" t="inlineStr">
        <is>
          <t>SMD (JLC)</t>
        </is>
      </c>
      <c r="J37" s="24" t="n">
        <v>0.004</v>
      </c>
      <c r="K37" s="24">
        <f>B37*J37</f>
        <v/>
      </c>
      <c r="L37" s="15" t="inlineStr"/>
    </row>
    <row r="38">
      <c r="A38" s="11" t="n">
        <v>30</v>
      </c>
      <c r="B38" s="11" t="n">
        <v>8</v>
      </c>
      <c r="C38" s="12" t="inlineStr">
        <is>
          <t>R20, R56, R57, R58, Ren1, Rfreq, Rfreq2, Rgs</t>
        </is>
      </c>
      <c r="D38" s="12" t="inlineStr">
        <is>
          <t>100k — FB tops, pulls, FREQ set, EN UVLO top</t>
        </is>
      </c>
      <c r="E38" s="11" t="inlineStr">
        <is>
          <t>0603</t>
        </is>
      </c>
      <c r="F38" s="12" t="inlineStr">
        <is>
          <t>—</t>
        </is>
      </c>
      <c r="G38" s="12" t="inlineStr">
        <is>
          <t>—</t>
        </is>
      </c>
      <c r="H38" s="11" t="inlineStr">
        <is>
          <t>C25803</t>
        </is>
      </c>
      <c r="I38" s="11" t="inlineStr">
        <is>
          <t>SMD (JLC)</t>
        </is>
      </c>
      <c r="J38" s="23" t="n">
        <v>0.004</v>
      </c>
      <c r="K38" s="23">
        <f>B38*J38</f>
        <v/>
      </c>
      <c r="L38" s="12" t="inlineStr"/>
    </row>
    <row r="39">
      <c r="A39" s="14" t="n">
        <v>31</v>
      </c>
      <c r="B39" s="14" t="n">
        <v>5</v>
      </c>
      <c r="C39" s="15" t="inlineStr">
        <is>
          <t>R1, R3, R40, Rts, Rmled</t>
        </is>
      </c>
      <c r="D39" s="15" t="inlineStr">
        <is>
          <t>1k — base drives, LED limits, tach series</t>
        </is>
      </c>
      <c r="E39" s="14" t="inlineStr">
        <is>
          <t>0603</t>
        </is>
      </c>
      <c r="F39" s="15" t="inlineStr">
        <is>
          <t>—</t>
        </is>
      </c>
      <c r="G39" s="15" t="inlineStr">
        <is>
          <t>—</t>
        </is>
      </c>
      <c r="H39" s="14" t="inlineStr">
        <is>
          <t>C21190</t>
        </is>
      </c>
      <c r="I39" s="14" t="inlineStr">
        <is>
          <t>SMD (JLC)</t>
        </is>
      </c>
      <c r="J39" s="24" t="n">
        <v>0.004</v>
      </c>
      <c r="K39" s="24">
        <f>B39*J39</f>
        <v/>
      </c>
      <c r="L39" s="15" t="inlineStr"/>
    </row>
    <row r="40">
      <c r="A40" s="11" t="n">
        <v>32</v>
      </c>
      <c r="B40" s="11" t="n">
        <v>4</v>
      </c>
      <c r="C40" s="12" t="inlineStr">
        <is>
          <t>RB1-RB4</t>
        </is>
      </c>
      <c r="D40" s="12" t="inlineStr">
        <is>
          <t>330R — battery-gauge LED limits (PB12-PB15)</t>
        </is>
      </c>
      <c r="E40" s="11" t="inlineStr">
        <is>
          <t>0603</t>
        </is>
      </c>
      <c r="F40" s="12" t="inlineStr">
        <is>
          <t>—</t>
        </is>
      </c>
      <c r="G40" s="12" t="inlineStr">
        <is>
          <t>—</t>
        </is>
      </c>
      <c r="H40" s="11" t="inlineStr">
        <is>
          <t>Basic auto</t>
        </is>
      </c>
      <c r="I40" s="11" t="inlineStr">
        <is>
          <t>SMD (JLC)</t>
        </is>
      </c>
      <c r="J40" s="23" t="n">
        <v>0.004</v>
      </c>
      <c r="K40" s="23">
        <f>B40*J40</f>
        <v/>
      </c>
      <c r="L40" s="12" t="inlineStr"/>
    </row>
    <row r="41">
      <c r="A41" s="14" t="n">
        <v>33</v>
      </c>
      <c r="B41" s="14" t="n">
        <v>2</v>
      </c>
      <c r="C41" s="15" t="inlineStr">
        <is>
          <t>R30, R31</t>
        </is>
      </c>
      <c r="D41" s="15" t="inlineStr">
        <is>
          <t>4.7k — I2C1 pull-ups (SCL/SDA)</t>
        </is>
      </c>
      <c r="E41" s="14" t="inlineStr">
        <is>
          <t>0603</t>
        </is>
      </c>
      <c r="F41" s="15" t="inlineStr">
        <is>
          <t>—</t>
        </is>
      </c>
      <c r="G41" s="15" t="inlineStr">
        <is>
          <t>—</t>
        </is>
      </c>
      <c r="H41" s="14" t="inlineStr">
        <is>
          <t>C23162</t>
        </is>
      </c>
      <c r="I41" s="14" t="inlineStr">
        <is>
          <t>SMD (JLC)</t>
        </is>
      </c>
      <c r="J41" s="24" t="n">
        <v>0.004</v>
      </c>
      <c r="K41" s="24">
        <f>B41*J41</f>
        <v/>
      </c>
      <c r="L41" s="15" t="inlineStr"/>
    </row>
    <row r="42">
      <c r="A42" s="11" t="n">
        <v>34</v>
      </c>
      <c r="B42" s="11" t="n">
        <v>2</v>
      </c>
      <c r="C42" s="12" t="inlineStr">
        <is>
          <t>Rcomp, Rcomp2</t>
        </is>
      </c>
      <c r="D42" s="12" t="inlineStr">
        <is>
          <t>40.2k — MP1584 COMP loop</t>
        </is>
      </c>
      <c r="E42" s="11" t="inlineStr">
        <is>
          <t>0603</t>
        </is>
      </c>
      <c r="F42" s="12" t="inlineStr">
        <is>
          <t>—</t>
        </is>
      </c>
      <c r="G42" s="12" t="inlineStr">
        <is>
          <t>—</t>
        </is>
      </c>
      <c r="H42" s="11" t="inlineStr">
        <is>
          <t>C12447</t>
        </is>
      </c>
      <c r="I42" s="11" t="inlineStr">
        <is>
          <t>SMD (JLC)</t>
        </is>
      </c>
      <c r="J42" s="23" t="n">
        <v>0.004</v>
      </c>
      <c r="K42" s="23">
        <f>B42*J42</f>
        <v/>
      </c>
      <c r="L42" s="12" t="inlineStr">
        <is>
          <t>Bench-tune placeholder per delta doc.</t>
        </is>
      </c>
    </row>
    <row r="43">
      <c r="A43" s="14" t="n">
        <v>35</v>
      </c>
      <c r="B43" s="14" t="n">
        <v>2</v>
      </c>
      <c r="C43" s="15" t="inlineStr">
        <is>
          <t>Rcc1, Rcc2</t>
        </is>
      </c>
      <c r="D43" s="15" t="inlineStr">
        <is>
          <t>5.1k — USB-C CC1/CC2 device-mode pulldowns</t>
        </is>
      </c>
      <c r="E43" s="14" t="inlineStr">
        <is>
          <t>0603</t>
        </is>
      </c>
      <c r="F43" s="15" t="inlineStr">
        <is>
          <t>—</t>
        </is>
      </c>
      <c r="G43" s="15" t="inlineStr">
        <is>
          <t>—</t>
        </is>
      </c>
      <c r="H43" s="14" t="inlineStr">
        <is>
          <t>C14677</t>
        </is>
      </c>
      <c r="I43" s="14" t="inlineStr">
        <is>
          <t>SMD (JLC)</t>
        </is>
      </c>
      <c r="J43" s="24" t="n">
        <v>0.004</v>
      </c>
      <c r="K43" s="24">
        <f>B43*J43</f>
        <v/>
      </c>
      <c r="L43" s="15" t="inlineStr"/>
    </row>
    <row r="44">
      <c r="A44" s="11" t="n">
        <v>36</v>
      </c>
      <c r="B44" s="11" t="n">
        <v>1</v>
      </c>
      <c r="C44" s="12" t="inlineStr">
        <is>
          <t>Rg</t>
        </is>
      </c>
      <c r="D44" s="12" t="inlineStr">
        <is>
          <t>100R — Q2 gate series</t>
        </is>
      </c>
      <c r="E44" s="11" t="inlineStr">
        <is>
          <t>0603</t>
        </is>
      </c>
      <c r="F44" s="12" t="inlineStr">
        <is>
          <t>—</t>
        </is>
      </c>
      <c r="G44" s="12" t="inlineStr">
        <is>
          <t>—</t>
        </is>
      </c>
      <c r="H44" s="11" t="inlineStr">
        <is>
          <t>C22775</t>
        </is>
      </c>
      <c r="I44" s="11" t="inlineStr">
        <is>
          <t>SMD (JLC)</t>
        </is>
      </c>
      <c r="J44" s="23" t="n">
        <v>0.004</v>
      </c>
      <c r="K44" s="23">
        <f>B44*J44</f>
        <v/>
      </c>
      <c r="L44" s="12" t="inlineStr"/>
    </row>
    <row r="45">
      <c r="A45" s="14" t="n">
        <v>37</v>
      </c>
      <c r="B45" s="14" t="n">
        <v>1</v>
      </c>
      <c r="C45" s="15" t="inlineStr">
        <is>
          <t>Ren2</t>
        </is>
      </c>
      <c r="D45" s="15" t="inlineStr">
        <is>
          <t>20k — MP1584 EN UVLO bottom (EN abs-max 6 V — never tie EN to 24 V)</t>
        </is>
      </c>
      <c r="E45" s="14" t="inlineStr">
        <is>
          <t>0603</t>
        </is>
      </c>
      <c r="F45" s="15" t="inlineStr">
        <is>
          <t>—</t>
        </is>
      </c>
      <c r="G45" s="15" t="inlineStr">
        <is>
          <t>—</t>
        </is>
      </c>
      <c r="H45" s="14" t="inlineStr">
        <is>
          <t>C4184</t>
        </is>
      </c>
      <c r="I45" s="14" t="inlineStr">
        <is>
          <t>SMD (JLC)</t>
        </is>
      </c>
      <c r="J45" s="24" t="n">
        <v>0.004</v>
      </c>
      <c r="K45" s="24">
        <f>B45*J45</f>
        <v/>
      </c>
      <c r="L45" s="15" t="inlineStr"/>
    </row>
    <row r="46">
      <c r="A46" s="4" t="inlineStr">
        <is>
          <t>— Capacitors —</t>
        </is>
      </c>
    </row>
    <row r="47">
      <c r="A47" s="11" t="n">
        <v>38</v>
      </c>
      <c r="B47" s="11" t="n">
        <v>7</v>
      </c>
      <c r="C47" s="12" t="inlineStr">
        <is>
          <t>C5, C7, C9, C11, C24, Cu3, Cu4</t>
        </is>
      </c>
      <c r="D47" s="12" t="inlineStr">
        <is>
          <t>100 nF X7R — decoupling, PA5/PB1 filters</t>
        </is>
      </c>
      <c r="E47" s="11" t="inlineStr">
        <is>
          <t>0603</t>
        </is>
      </c>
      <c r="F47" s="12" t="inlineStr">
        <is>
          <t>—</t>
        </is>
      </c>
      <c r="G47" s="12" t="inlineStr">
        <is>
          <t>—</t>
        </is>
      </c>
      <c r="H47" s="11" t="inlineStr">
        <is>
          <t>Basic auto</t>
        </is>
      </c>
      <c r="I47" s="11" t="inlineStr">
        <is>
          <t>SMD (JLC)</t>
        </is>
      </c>
      <c r="J47" s="23" t="n">
        <v>0.004</v>
      </c>
      <c r="K47" s="23">
        <f>B47*J47</f>
        <v/>
      </c>
      <c r="L47" s="12" t="inlineStr"/>
    </row>
    <row r="48">
      <c r="A48" s="14" t="n">
        <v>39</v>
      </c>
      <c r="B48" s="14" t="n">
        <v>2</v>
      </c>
      <c r="C48" s="15" t="inlineStr">
        <is>
          <t>Cbst, Cbst2</t>
        </is>
      </c>
      <c r="D48" s="15" t="inlineStr">
        <is>
          <t>10 nF — MP1584 BST bootstrap (U2/U7)</t>
        </is>
      </c>
      <c r="E48" s="14" t="inlineStr">
        <is>
          <t>0603</t>
        </is>
      </c>
      <c r="F48" s="15" t="inlineStr">
        <is>
          <t>—</t>
        </is>
      </c>
      <c r="G48" s="15" t="inlineStr">
        <is>
          <t>—</t>
        </is>
      </c>
      <c r="H48" s="14" t="inlineStr">
        <is>
          <t>C57112</t>
        </is>
      </c>
      <c r="I48" s="14" t="inlineStr">
        <is>
          <t>SMD (JLC)</t>
        </is>
      </c>
      <c r="J48" s="24" t="n">
        <v>0.004</v>
      </c>
      <c r="K48" s="24">
        <f>B48*J48</f>
        <v/>
      </c>
      <c r="L48" s="15" t="inlineStr"/>
    </row>
    <row r="49">
      <c r="A49" s="11" t="n">
        <v>40</v>
      </c>
      <c r="B49" s="11" t="n">
        <v>2</v>
      </c>
      <c r="C49" s="12" t="inlineStr">
        <is>
          <t>Ccomp, Ccomp2</t>
        </is>
      </c>
      <c r="D49" s="12" t="inlineStr">
        <is>
          <t>2.2 nF — MP1584 COMP</t>
        </is>
      </c>
      <c r="E49" s="11" t="inlineStr">
        <is>
          <t>0603</t>
        </is>
      </c>
      <c r="F49" s="12" t="inlineStr">
        <is>
          <t>—</t>
        </is>
      </c>
      <c r="G49" s="12" t="inlineStr">
        <is>
          <t>—</t>
        </is>
      </c>
      <c r="H49" s="11" t="inlineStr">
        <is>
          <t>C1604</t>
        </is>
      </c>
      <c r="I49" s="11" t="inlineStr">
        <is>
          <t>SMD (JLC)</t>
        </is>
      </c>
      <c r="J49" s="23" t="n">
        <v>0.004</v>
      </c>
      <c r="K49" s="23">
        <f>B49*J49</f>
        <v/>
      </c>
      <c r="L49" s="12" t="inlineStr"/>
    </row>
    <row r="50">
      <c r="A50" s="14" t="n">
        <v>41</v>
      </c>
      <c r="B50" s="14" t="n">
        <v>1</v>
      </c>
      <c r="C50" s="15" t="inlineStr">
        <is>
          <t>C31</t>
        </is>
      </c>
      <c r="D50" s="15" t="inlineStr">
        <is>
          <t>2.2 uF — U6 VIN aux</t>
        </is>
      </c>
      <c r="E50" s="14" t="inlineStr">
        <is>
          <t>0603</t>
        </is>
      </c>
      <c r="F50" s="15" t="inlineStr">
        <is>
          <t>—</t>
        </is>
      </c>
      <c r="G50" s="15" t="inlineStr">
        <is>
          <t>—</t>
        </is>
      </c>
      <c r="H50" s="14" t="inlineStr">
        <is>
          <t>C23630</t>
        </is>
      </c>
      <c r="I50" s="14" t="inlineStr">
        <is>
          <t>SMD (JLC)</t>
        </is>
      </c>
      <c r="J50" s="24" t="n">
        <v>0.01</v>
      </c>
      <c r="K50" s="24">
        <f>B50*J50</f>
        <v/>
      </c>
      <c r="L50" s="15" t="inlineStr"/>
    </row>
    <row r="51">
      <c r="A51" s="11" t="n">
        <v>42</v>
      </c>
      <c r="B51" s="11" t="n">
        <v>2</v>
      </c>
      <c r="C51" s="12" t="inlineStr">
        <is>
          <t>C30, C34</t>
        </is>
      </c>
      <c r="D51" s="12" t="inlineStr">
        <is>
          <t>10 uF X5R — U6 VIN / VSYS</t>
        </is>
      </c>
      <c r="E51" s="11" t="inlineStr">
        <is>
          <t>0805</t>
        </is>
      </c>
      <c r="F51" s="12" t="inlineStr">
        <is>
          <t>—</t>
        </is>
      </c>
      <c r="G51" s="12" t="inlineStr">
        <is>
          <t>—</t>
        </is>
      </c>
      <c r="H51" s="11" t="inlineStr">
        <is>
          <t>C440198</t>
        </is>
      </c>
      <c r="I51" s="11" t="inlineStr">
        <is>
          <t>SMD (JLC)</t>
        </is>
      </c>
      <c r="J51" s="23" t="n">
        <v>0.01</v>
      </c>
      <c r="K51" s="23">
        <f>B51*J51</f>
        <v/>
      </c>
      <c r="L51" s="12" t="inlineStr"/>
    </row>
    <row r="52">
      <c r="A52" s="14" t="n">
        <v>43</v>
      </c>
      <c r="B52" s="14" t="n">
        <v>3</v>
      </c>
      <c r="C52" s="15" t="inlineStr">
        <is>
          <t>C35, C40, C41</t>
        </is>
      </c>
      <c r="D52" s="15" t="inlineStr">
        <is>
          <t>22 uF &gt;=16 V — U6 BAT / U7 in / U7 out</t>
        </is>
      </c>
      <c r="E52" s="14" t="inlineStr">
        <is>
          <t>0805</t>
        </is>
      </c>
      <c r="F52" s="15" t="inlineStr">
        <is>
          <t>—</t>
        </is>
      </c>
      <c r="G52" s="15" t="inlineStr">
        <is>
          <t>—</t>
        </is>
      </c>
      <c r="H52" s="14" t="inlineStr">
        <is>
          <t>C76637</t>
        </is>
      </c>
      <c r="I52" s="14" t="inlineStr">
        <is>
          <t>SMD (JLC)</t>
        </is>
      </c>
      <c r="J52" s="24" t="n">
        <v>0.02</v>
      </c>
      <c r="K52" s="24">
        <f>B52*J52</f>
        <v/>
      </c>
      <c r="L52" s="15" t="inlineStr"/>
    </row>
    <row r="53">
      <c r="A53" s="11" t="n">
        <v>44</v>
      </c>
      <c r="B53" s="11" t="n">
        <v>1</v>
      </c>
      <c r="C53" s="12" t="inlineStr">
        <is>
          <t>C23</t>
        </is>
      </c>
      <c r="D53" s="12" t="inlineStr">
        <is>
          <t>22 uF 16 V — U2 buck out</t>
        </is>
      </c>
      <c r="E53" s="11" t="inlineStr">
        <is>
          <t>0805</t>
        </is>
      </c>
      <c r="F53" s="12" t="inlineStr">
        <is>
          <t>—</t>
        </is>
      </c>
      <c r="G53" s="12" t="inlineStr">
        <is>
          <t>—</t>
        </is>
      </c>
      <c r="H53" s="11" t="inlineStr">
        <is>
          <t>C76637</t>
        </is>
      </c>
      <c r="I53" s="11" t="inlineStr">
        <is>
          <t>SMD (JLC)</t>
        </is>
      </c>
      <c r="J53" s="23" t="n">
        <v>0.02</v>
      </c>
      <c r="K53" s="23">
        <f>B53*J53</f>
        <v/>
      </c>
      <c r="L53" s="12" t="inlineStr"/>
    </row>
    <row r="54">
      <c r="A54" s="14" t="n">
        <v>45</v>
      </c>
      <c r="B54" s="14" t="n">
        <v>1</v>
      </c>
      <c r="C54" s="15" t="inlineStr">
        <is>
          <t>C22</t>
        </is>
      </c>
      <c r="D54" s="15" t="inlineStr">
        <is>
          <t>22 uF 50 V — U2 buck in (24 V node)</t>
        </is>
      </c>
      <c r="E54" s="14" t="inlineStr">
        <is>
          <t>1210</t>
        </is>
      </c>
      <c r="F54" s="15" t="inlineStr">
        <is>
          <t>—</t>
        </is>
      </c>
      <c r="G54" s="15" t="inlineStr">
        <is>
          <t>—</t>
        </is>
      </c>
      <c r="H54" s="14" t="inlineStr">
        <is>
          <t>C778721</t>
        </is>
      </c>
      <c r="I54" s="14" t="inlineStr">
        <is>
          <t>SMD (JLC)</t>
        </is>
      </c>
      <c r="J54" s="24" t="n">
        <v>0.06</v>
      </c>
      <c r="K54" s="24">
        <f>B54*J54</f>
        <v/>
      </c>
      <c r="L54" s="15" t="inlineStr">
        <is>
          <t>Voltage rating critical.</t>
        </is>
      </c>
    </row>
    <row r="55">
      <c r="A55" s="11" t="n">
        <v>46</v>
      </c>
      <c r="B55" s="11" t="n">
        <v>2</v>
      </c>
      <c r="C55" s="12" t="inlineStr">
        <is>
          <t>C32, C33</t>
        </is>
      </c>
      <c r="D55" s="12" t="inlineStr">
        <is>
          <t>47 uF &gt;=25 V low-ESR ceramic — VSYS hold-up (with C34: 104 uF &gt;= datasheet 100 uF min)</t>
        </is>
      </c>
      <c r="E55" s="11" t="inlineStr">
        <is>
          <t>1210</t>
        </is>
      </c>
      <c r="F55" s="12" t="inlineStr">
        <is>
          <t>—</t>
        </is>
      </c>
      <c r="G55" s="12" t="inlineStr">
        <is>
          <t>—</t>
        </is>
      </c>
      <c r="H55" s="11" t="inlineStr">
        <is>
          <t>C90142</t>
        </is>
      </c>
      <c r="I55" s="11" t="inlineStr">
        <is>
          <t>SMD (JLC)</t>
        </is>
      </c>
      <c r="J55" s="23" t="n">
        <v>0.08</v>
      </c>
      <c r="K55" s="23">
        <f>B55*J55</f>
        <v/>
      </c>
      <c r="L55" s="12" t="inlineStr"/>
    </row>
    <row r="56">
      <c r="A56" s="14" t="n">
        <v>47</v>
      </c>
      <c r="B56" s="14" t="n">
        <v>1</v>
      </c>
      <c r="C56" s="15" t="inlineStr">
        <is>
          <t>C3</t>
        </is>
      </c>
      <c r="D56" s="15" t="inlineStr">
        <is>
          <t>47 uF radial electrolytic — SW_5V bulk</t>
        </is>
      </c>
      <c r="E56" s="14" t="inlineStr">
        <is>
          <t>radial 5x7</t>
        </is>
      </c>
      <c r="F56" s="15" t="inlineStr">
        <is>
          <t>—</t>
        </is>
      </c>
      <c r="G56" s="15" t="inlineStr">
        <is>
          <t>—</t>
        </is>
      </c>
      <c r="H56" s="14" t="inlineStr">
        <is>
          <t>C3349</t>
        </is>
      </c>
      <c r="I56" s="14" t="inlineStr">
        <is>
          <t>THT (hand)</t>
        </is>
      </c>
      <c r="J56" s="24" t="n">
        <v>0.03</v>
      </c>
      <c r="K56" s="24">
        <f>B56*J56</f>
        <v/>
      </c>
      <c r="L56" s="15" t="inlineStr"/>
    </row>
    <row r="57">
      <c r="A57" s="11" t="n">
        <v>48</v>
      </c>
      <c r="B57" s="11" t="n">
        <v>1</v>
      </c>
      <c r="C57" s="12" t="inlineStr">
        <is>
          <t>C10</t>
        </is>
      </c>
      <c r="D57" s="12" t="inlineStr">
        <is>
          <t>47 uF 50 V radial — 24 V bulk</t>
        </is>
      </c>
      <c r="E57" s="11" t="inlineStr">
        <is>
          <t>radial 6.3x7.7</t>
        </is>
      </c>
      <c r="F57" s="12" t="inlineStr">
        <is>
          <t>—</t>
        </is>
      </c>
      <c r="G57" s="12" t="inlineStr">
        <is>
          <t>—</t>
        </is>
      </c>
      <c r="H57" s="11" t="inlineStr">
        <is>
          <t>C3349</t>
        </is>
      </c>
      <c r="I57" s="11" t="inlineStr">
        <is>
          <t>THT (hand)</t>
        </is>
      </c>
      <c r="J57" s="23" t="n">
        <v>0.04</v>
      </c>
      <c r="K57" s="23">
        <f>B57*J57</f>
        <v/>
      </c>
      <c r="L57" s="12" t="inlineStr"/>
    </row>
    <row r="58">
      <c r="A58" s="14" t="n">
        <v>49</v>
      </c>
      <c r="B58" s="14" t="n">
        <v>1</v>
      </c>
      <c r="C58" s="15" t="inlineStr">
        <is>
          <t>C43</t>
        </is>
      </c>
      <c r="D58" s="15" t="inlineStr">
        <is>
          <t>100 uF 6.3 V radial — 3V3_MODEM bulk (LTE TX bursts)</t>
        </is>
      </c>
      <c r="E58" s="14" t="inlineStr">
        <is>
          <t>radial 6.3x7.7</t>
        </is>
      </c>
      <c r="F58" s="15" t="inlineStr">
        <is>
          <t>—</t>
        </is>
      </c>
      <c r="G58" s="15" t="inlineStr">
        <is>
          <t>—</t>
        </is>
      </c>
      <c r="H58" s="14" t="inlineStr">
        <is>
          <t>C87857</t>
        </is>
      </c>
      <c r="I58" s="14" t="inlineStr">
        <is>
          <t>THT (hand)</t>
        </is>
      </c>
      <c r="J58" s="24" t="n">
        <v>0.04</v>
      </c>
      <c r="K58" s="24">
        <f>B58*J58</f>
        <v/>
      </c>
      <c r="L58" s="15" t="inlineStr">
        <is>
          <t>Verify body fit under shield.</t>
        </is>
      </c>
    </row>
    <row r="59">
      <c r="A59" s="4" t="inlineStr">
        <is>
          <t>— USB service port + switches —</t>
        </is>
      </c>
    </row>
    <row r="60">
      <c r="A60" s="11" t="n">
        <v>50</v>
      </c>
      <c r="B60" s="11" t="n">
        <v>1</v>
      </c>
      <c r="C60" s="12" t="inlineStr">
        <is>
          <t>J9</t>
        </is>
      </c>
      <c r="D60" s="12" t="inlineStr">
        <is>
          <t>USB-C receptacle USB 2.0 (modem service console: VBUS-&gt;J7.6 enables modem USB; no rail backfeed)</t>
        </is>
      </c>
      <c r="E60" s="11" t="inlineStr">
        <is>
          <t>SMD 14P</t>
        </is>
      </c>
      <c r="F60" s="12" t="inlineStr">
        <is>
          <t>GCT</t>
        </is>
      </c>
      <c r="G60" s="12" t="inlineStr">
        <is>
          <t>USB4085-GF-A</t>
        </is>
      </c>
      <c r="H60" s="11" t="inlineStr">
        <is>
          <t>C7095263</t>
        </is>
      </c>
      <c r="I60" s="11" t="inlineStr">
        <is>
          <t>THT/SMD (hand rec.)</t>
        </is>
      </c>
      <c r="J60" s="23" t="n">
        <v>0.45</v>
      </c>
      <c r="K60" s="23">
        <f>B60*J60</f>
        <v/>
      </c>
      <c r="L60" s="12" t="inlineStr">
        <is>
          <t>Hand-solder recommended per order guide.</t>
        </is>
      </c>
    </row>
    <row r="61">
      <c r="A61" s="14" t="n">
        <v>51</v>
      </c>
      <c r="B61" s="14" t="n">
        <v>1</v>
      </c>
      <c r="C61" s="15" t="inlineStr">
        <is>
          <t>SW4G</t>
        </is>
      </c>
      <c r="D61" s="15" t="inlineStr">
        <is>
          <t>Tactile switch SMD — modem RESET (J7.5 -&gt; GND)</t>
        </is>
      </c>
      <c r="E61" s="14" t="inlineStr">
        <is>
          <t>6x3.5 gull-wing</t>
        </is>
      </c>
      <c r="F61" s="15" t="inlineStr">
        <is>
          <t>C&amp;K</t>
        </is>
      </c>
      <c r="G61" s="15" t="inlineStr">
        <is>
          <t>PTS636SK25SMTRLFS</t>
        </is>
      </c>
      <c r="H61" s="14" t="inlineStr">
        <is>
          <t>C2689642</t>
        </is>
      </c>
      <c r="I61" s="14" t="inlineStr">
        <is>
          <t>SMD (JLC)</t>
        </is>
      </c>
      <c r="J61" s="24" t="n">
        <v>0.15</v>
      </c>
      <c r="K61" s="24">
        <f>B61*J61</f>
        <v/>
      </c>
      <c r="L61" s="15" t="inlineStr">
        <is>
          <t>Confirm pads vs footprint.</t>
        </is>
      </c>
    </row>
    <row r="62">
      <c r="A62" s="11" t="n">
        <v>52</v>
      </c>
      <c r="B62" s="11" t="n">
        <v>1</v>
      </c>
      <c r="C62" s="12" t="inlineStr">
        <is>
          <t>SW1</t>
        </is>
      </c>
      <c r="D62" s="12" t="inlineStr">
        <is>
          <t>Tactile 6 mm THT — MCU RESET (NRST -&gt; GND)</t>
        </is>
      </c>
      <c r="E62" s="11" t="inlineStr">
        <is>
          <t>THT 6 mm</t>
        </is>
      </c>
      <c r="F62" s="12" t="inlineStr">
        <is>
          <t>—</t>
        </is>
      </c>
      <c r="G62" s="12" t="inlineStr">
        <is>
          <t>—</t>
        </is>
      </c>
      <c r="H62" s="11" t="inlineStr">
        <is>
          <t>C42416244</t>
        </is>
      </c>
      <c r="I62" s="11" t="inlineStr">
        <is>
          <t>THT (hand)</t>
        </is>
      </c>
      <c r="J62" s="23" t="n">
        <v>0.05</v>
      </c>
      <c r="K62" s="23">
        <f>B62*J62</f>
        <v/>
      </c>
      <c r="L62" s="12" t="inlineStr"/>
    </row>
    <row r="63">
      <c r="A63" s="4" t="inlineStr">
        <is>
          <t>— Connectors &amp; module sockets (THT, hand-solder per order guide) —</t>
        </is>
      </c>
    </row>
    <row r="64">
      <c r="A64" s="11" t="n">
        <v>53</v>
      </c>
      <c r="B64" s="11" t="n">
        <v>1</v>
      </c>
      <c r="C64" s="12" t="inlineStr">
        <is>
          <t>P1</t>
        </is>
      </c>
      <c r="D64" s="12" t="inlineStr">
        <is>
          <t>Terminal block 5-pos 5.08 mm — GX16 machine power in (24V_IN / GND / IGN_IN)</t>
        </is>
      </c>
      <c r="E64" s="11" t="inlineStr">
        <is>
          <t>THT</t>
        </is>
      </c>
      <c r="F64" s="12" t="inlineStr">
        <is>
          <t>Phoenix</t>
        </is>
      </c>
      <c r="G64" s="12" t="inlineStr">
        <is>
          <t>MKDS 1,5/5-5,08</t>
        </is>
      </c>
      <c r="H64" s="11" t="inlineStr">
        <is>
          <t>C424683</t>
        </is>
      </c>
      <c r="I64" s="11" t="inlineStr">
        <is>
          <t>THT (hand)</t>
        </is>
      </c>
      <c r="J64" s="23" t="n">
        <v>1.2</v>
      </c>
      <c r="K64" s="23">
        <f>B64*J64</f>
        <v/>
      </c>
      <c r="L64" s="12" t="inlineStr"/>
    </row>
    <row r="65">
      <c r="A65" s="14" t="n">
        <v>54</v>
      </c>
      <c r="B65" s="14" t="n">
        <v>5</v>
      </c>
      <c r="C65" s="15" t="inlineStr">
        <is>
          <t>P2, P8, P10, P11, P12</t>
        </is>
      </c>
      <c r="D65" s="15" t="inlineStr">
        <is>
          <t>JST-XH 2-pin top-entry — 5V-IN, panel LED, ext reset, cutoff switch, hotspot NTC</t>
        </is>
      </c>
      <c r="E65" s="14" t="inlineStr">
        <is>
          <t>THT B2B-XH</t>
        </is>
      </c>
      <c r="F65" s="15" t="inlineStr">
        <is>
          <t>JST</t>
        </is>
      </c>
      <c r="G65" s="15" t="inlineStr">
        <is>
          <t>B2B-XH-A</t>
        </is>
      </c>
      <c r="H65" s="14" t="inlineStr">
        <is>
          <t>C158012</t>
        </is>
      </c>
      <c r="I65" s="14" t="inlineStr">
        <is>
          <t>THT (hand)</t>
        </is>
      </c>
      <c r="J65" s="24" t="n">
        <v>0.08</v>
      </c>
      <c r="K65" s="24">
        <f>B65*J65</f>
        <v/>
      </c>
      <c r="L65" s="15" t="inlineStr"/>
    </row>
    <row r="66">
      <c r="A66" s="11" t="n">
        <v>55</v>
      </c>
      <c r="B66" s="11" t="n">
        <v>1</v>
      </c>
      <c r="C66" s="12" t="inlineStr">
        <is>
          <t>P4</t>
        </is>
      </c>
      <c r="D66" s="12" t="inlineStr">
        <is>
          <t>JST-XH 3-pin — battery 1S4P: BAT+ / GND / NTC</t>
        </is>
      </c>
      <c r="E66" s="11" t="inlineStr">
        <is>
          <t>THT B3B-XH</t>
        </is>
      </c>
      <c r="F66" s="12" t="inlineStr">
        <is>
          <t>JST</t>
        </is>
      </c>
      <c r="G66" s="12" t="inlineStr">
        <is>
          <t>B3B-XH-A</t>
        </is>
      </c>
      <c r="H66" s="11" t="inlineStr">
        <is>
          <t>C144394</t>
        </is>
      </c>
      <c r="I66" s="11" t="inlineStr">
        <is>
          <t>THT (hand)</t>
        </is>
      </c>
      <c r="J66" s="23" t="n">
        <v>0.09</v>
      </c>
      <c r="K66" s="23">
        <f>B66*J66</f>
        <v/>
      </c>
      <c r="L66" s="12" t="inlineStr"/>
    </row>
    <row r="67">
      <c r="A67" s="14" t="n">
        <v>56</v>
      </c>
      <c r="B67" s="14" t="n">
        <v>2</v>
      </c>
      <c r="C67" s="15" t="inlineStr">
        <is>
          <t>P5, P6</t>
        </is>
      </c>
      <c r="D67" s="15" t="inlineStr">
        <is>
          <t>JST-XH 4-pin — I2C probe port / fan (5V_FAN, RET, GND, TACH)</t>
        </is>
      </c>
      <c r="E67" s="14" t="inlineStr">
        <is>
          <t>THT B4B-XH</t>
        </is>
      </c>
      <c r="F67" s="15" t="inlineStr">
        <is>
          <t>JST</t>
        </is>
      </c>
      <c r="G67" s="15" t="inlineStr">
        <is>
          <t>B4B-XH-A</t>
        </is>
      </c>
      <c r="H67" s="14" t="inlineStr">
        <is>
          <t>C144395</t>
        </is>
      </c>
      <c r="I67" s="14" t="inlineStr">
        <is>
          <t>THT (hand)</t>
        </is>
      </c>
      <c r="J67" s="24" t="n">
        <v>0.1</v>
      </c>
      <c r="K67" s="24">
        <f>B67*J67</f>
        <v/>
      </c>
      <c r="L67" s="15" t="inlineStr"/>
    </row>
    <row r="68">
      <c r="A68" s="11" t="n">
        <v>57</v>
      </c>
      <c r="B68" s="11" t="n">
        <v>2</v>
      </c>
      <c r="C68" s="12" t="inlineStr">
        <is>
          <t>J1, J2</t>
        </is>
      </c>
      <c r="D68" s="12" t="inlineStr">
        <is>
          <t>Female header 1x20 2.54 mm — Blackpill socket</t>
        </is>
      </c>
      <c r="E68" s="11" t="inlineStr">
        <is>
          <t>THT</t>
        </is>
      </c>
      <c r="F68" s="12" t="inlineStr">
        <is>
          <t>—</t>
        </is>
      </c>
      <c r="G68" s="12" t="inlineStr">
        <is>
          <t>—</t>
        </is>
      </c>
      <c r="H68" s="11" t="inlineStr">
        <is>
          <t>C50984</t>
        </is>
      </c>
      <c r="I68" s="11" t="inlineStr">
        <is>
          <t>THT (hand)</t>
        </is>
      </c>
      <c r="J68" s="23" t="n">
        <v>0.35</v>
      </c>
      <c r="K68" s="23">
        <f>B68*J68</f>
        <v/>
      </c>
      <c r="L68" s="12" t="inlineStr"/>
    </row>
    <row r="69">
      <c r="A69" s="14" t="n">
        <v>58</v>
      </c>
      <c r="B69" s="14" t="n">
        <v>2</v>
      </c>
      <c r="C69" s="15" t="inlineStr">
        <is>
          <t>J7, J8</t>
        </is>
      </c>
      <c r="D69" s="15" t="inlineStr">
        <is>
          <t>Female socket 1x10 2.00 mm — XBee 4G socket (rows 22.35 mm)</t>
        </is>
      </c>
      <c r="E69" s="14" t="inlineStr">
        <is>
          <t>THT</t>
        </is>
      </c>
      <c r="F69" s="15" t="inlineStr">
        <is>
          <t>—</t>
        </is>
      </c>
      <c r="G69" s="15" t="inlineStr">
        <is>
          <t>—</t>
        </is>
      </c>
      <c r="H69" s="14" t="inlineStr">
        <is>
          <t>C69515</t>
        </is>
      </c>
      <c r="I69" s="14" t="inlineStr">
        <is>
          <t>THT (hand)</t>
        </is>
      </c>
      <c r="J69" s="24" t="n">
        <v>0.6</v>
      </c>
      <c r="K69" s="24">
        <f>B69*J69</f>
        <v/>
      </c>
      <c r="L69" s="15" t="inlineStr"/>
    </row>
    <row r="70">
      <c r="A70" s="11" t="n">
        <v>59</v>
      </c>
      <c r="B70" s="11" t="n">
        <v>1</v>
      </c>
      <c r="C70" s="12" t="inlineStr">
        <is>
          <t>MOD1</t>
        </is>
      </c>
      <c r="D70" s="12" t="inlineStr">
        <is>
          <t>Arduino-UNO female header kit 10+8+8+6 — simpleRTK2B Pro shield socket</t>
        </is>
      </c>
      <c r="E70" s="11" t="inlineStr">
        <is>
          <t>THT 2.54</t>
        </is>
      </c>
      <c r="F70" s="12" t="inlineStr">
        <is>
          <t>—</t>
        </is>
      </c>
      <c r="G70" s="12" t="inlineStr">
        <is>
          <t>—</t>
        </is>
      </c>
      <c r="H70" s="11" t="inlineStr">
        <is>
          <t>hand</t>
        </is>
      </c>
      <c r="I70" s="11" t="inlineStr">
        <is>
          <t>THT (hand)</t>
        </is>
      </c>
      <c r="J70" s="23" t="n">
        <v>0.9</v>
      </c>
      <c r="K70" s="23">
        <f>B70*J70</f>
        <v/>
      </c>
      <c r="L70" s="12" t="inlineStr"/>
    </row>
    <row r="71">
      <c r="A71" s="4" t="inlineStr">
        <is>
          <t>— DNP / options (populate cost = 0) —</t>
        </is>
      </c>
    </row>
    <row r="72">
      <c r="A72" s="11" t="n">
        <v>60</v>
      </c>
      <c r="B72" s="11" t="n">
        <v>0</v>
      </c>
      <c r="C72" s="12" t="inlineStr">
        <is>
          <t>P3, P13, H3</t>
        </is>
      </c>
      <c r="D72" s="12" t="inlineStr">
        <is>
          <t>DNP — harness alternatives made redundant by carrier sockets + K1 NC bypass (P3 UART1 tap, P13 Modo-B uplink, H3 USART1 header)</t>
        </is>
      </c>
      <c r="E72" s="11" t="inlineStr">
        <is>
          <t>THT</t>
        </is>
      </c>
      <c r="F72" s="12" t="inlineStr">
        <is>
          <t>—</t>
        </is>
      </c>
      <c r="G72" s="12" t="inlineStr">
        <is>
          <t>—</t>
        </is>
      </c>
      <c r="H72" s="11" t="inlineStr">
        <is>
          <t>—</t>
        </is>
      </c>
      <c r="I72" s="11" t="inlineStr">
        <is>
          <t>DNP</t>
        </is>
      </c>
      <c r="J72" s="23" t="n">
        <v>0</v>
      </c>
      <c r="K72" s="23">
        <f>B72*J72</f>
        <v/>
      </c>
      <c r="L72" s="12" t="inlineStr">
        <is>
          <t>Real DNP attribute set in board rev 1.1; drop rows before JLC upload.</t>
        </is>
      </c>
    </row>
    <row r="73">
      <c r="A73" s="14" t="n">
        <v>61</v>
      </c>
      <c r="B73" s="14" t="n">
        <v>0</v>
      </c>
      <c r="C73" s="15" t="inlineStr">
        <is>
          <t>JP1</t>
        </is>
      </c>
      <c r="D73" s="15" t="inlineStr">
        <is>
          <t>0R rail-select option — OPEN by default (dedicated fan buck); close ONLY if SD-15B-05 upsized</t>
        </is>
      </c>
      <c r="E73" s="14" t="inlineStr">
        <is>
          <t>0603</t>
        </is>
      </c>
      <c r="F73" s="15" t="inlineStr">
        <is>
          <t>—</t>
        </is>
      </c>
      <c r="G73" s="15" t="inlineStr">
        <is>
          <t>—</t>
        </is>
      </c>
      <c r="H73" s="14" t="inlineStr">
        <is>
          <t>C21189</t>
        </is>
      </c>
      <c r="I73" s="14" t="inlineStr">
        <is>
          <t>DNP</t>
        </is>
      </c>
      <c r="J73" s="24" t="n">
        <v>0</v>
      </c>
      <c r="K73" s="24">
        <f>B73*J73</f>
        <v/>
      </c>
      <c r="L73" s="15" t="inlineStr">
        <is>
          <t>JP2/JP3/JP4 = copper solder jumpers, F-straps 4.00 V Li-ion — no BOM part.</t>
        </is>
      </c>
    </row>
    <row r="74">
      <c r="A74" s="17" t="n"/>
      <c r="B74" s="17" t="n"/>
      <c r="C74" s="17" t="n"/>
      <c r="D74" s="18" t="inlineStr">
        <is>
          <t>TOTAL — PCBA parts per board</t>
        </is>
      </c>
      <c r="E74" s="17" t="n"/>
      <c r="F74" s="17" t="n"/>
      <c r="G74" s="17" t="n"/>
      <c r="H74" s="17" t="n"/>
      <c r="I74" s="17" t="n"/>
      <c r="J74" s="17" t="n"/>
      <c r="K74" s="25">
        <f>SUM(K6:K73)</f>
        <v/>
      </c>
      <c r="L74" s="17" t="n"/>
    </row>
  </sheetData>
  <autoFilter ref="A4:L73"/>
  <mergeCells count="8">
    <mergeCell ref="A15:L15"/>
    <mergeCell ref="A71:L71"/>
    <mergeCell ref="A63:L63"/>
    <mergeCell ref="A5:L5"/>
    <mergeCell ref="A46:L46"/>
    <mergeCell ref="A27:L27"/>
    <mergeCell ref="A35:L35"/>
    <mergeCell ref="A59:L5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30" customWidth="1" min="3" max="3"/>
    <col width="56" customWidth="1" min="4" max="4"/>
    <col width="30" customWidth="1" min="5" max="5"/>
    <col width="13" customWidth="1" min="6" max="6"/>
    <col width="12" customWidth="1" min="7" max="7"/>
    <col width="46" customWidth="1" min="8" max="8"/>
  </cols>
  <sheetData>
    <row r="1">
      <c r="A1" s="9" t="inlineStr">
        <is>
          <t>EinarBoard 1.0 — External Integration BOM (per HBOX unit)</t>
        </is>
      </c>
    </row>
    <row r="2">
      <c r="A2" s="2" t="inlineStr">
        <is>
          <t>Secondary assembly: enclosure, plug-in modules, pack, panel hardware, harnesses — NOT in the JLC order</t>
        </is>
      </c>
    </row>
    <row r="4">
      <c r="A4" s="10" t="inlineStr">
        <is>
          <t>Item</t>
        </is>
      </c>
      <c r="B4" s="10" t="inlineStr">
        <is>
          <t>Qty / unit</t>
        </is>
      </c>
      <c r="C4" s="10" t="inlineStr">
        <is>
          <t>Part</t>
        </is>
      </c>
      <c r="D4" s="10" t="inlineStr">
        <is>
          <t>Description</t>
        </is>
      </c>
      <c r="E4" s="10" t="inlineStr">
        <is>
          <t>Source / MPN</t>
        </is>
      </c>
      <c r="F4" s="10" t="inlineStr">
        <is>
          <t>Est. Unit Cost (USD)</t>
        </is>
      </c>
      <c r="G4" s="10" t="inlineStr">
        <is>
          <t>Line Cost (USD)</t>
        </is>
      </c>
      <c r="H4" s="10" t="inlineStr">
        <is>
          <t>Notes</t>
        </is>
      </c>
    </row>
    <row r="5">
      <c r="A5" s="4" t="inlineStr">
        <is>
          <t>— Enclosure &amp; mechanical —</t>
        </is>
      </c>
    </row>
    <row r="6">
      <c r="A6" s="11" t="n">
        <v>1</v>
      </c>
      <c r="B6" s="11" t="n">
        <v>1</v>
      </c>
      <c r="C6" s="12" t="inlineStr">
        <is>
          <t>HBOX-135100 enclosure set</t>
        </is>
      </c>
      <c r="D6" s="12" t="inlineStr">
        <is>
          <t>ASA printed base + top + brackets, resized for the 135x100 mm carrier (IP67 strategy: conduction, no vents)</t>
        </is>
      </c>
      <c r="E6" s="12" t="inlineStr">
        <is>
          <t>Helgen in-house (SKU HBOX-135100)</t>
        </is>
      </c>
      <c r="F6" s="26" t="n">
        <v>18</v>
      </c>
      <c r="G6" s="26">
        <f>B6*F6</f>
        <v/>
      </c>
      <c r="H6" s="12" t="inlineStr">
        <is>
          <t>Mechanical fit VERIFIED 2026-07-07 (audit M4 closed).</t>
        </is>
      </c>
    </row>
    <row r="7">
      <c r="A7" s="14" t="n">
        <v>2</v>
      </c>
      <c r="B7" s="14" t="n">
        <v>4</v>
      </c>
      <c r="C7" s="15" t="inlineStr">
        <is>
          <t>M3 brass standoff M3x10</t>
        </is>
      </c>
      <c r="D7" s="15" t="inlineStr">
        <is>
          <t>Board mount — MH1-MH4, 3.2 mm holes</t>
        </is>
      </c>
      <c r="E7" s="15" t="inlineStr">
        <is>
          <t>generic brass</t>
        </is>
      </c>
      <c r="F7" s="27" t="n">
        <v>0.15</v>
      </c>
      <c r="G7" s="27">
        <f>B7*F7</f>
        <v/>
      </c>
      <c r="H7" s="15" t="inlineStr">
        <is>
          <t>4-5 mm edge margins per audit.</t>
        </is>
      </c>
    </row>
    <row r="8">
      <c r="A8" s="11" t="n">
        <v>3</v>
      </c>
      <c r="B8" s="11" t="n">
        <v>8</v>
      </c>
      <c r="C8" s="12" t="inlineStr">
        <is>
          <t>M3x6 screw, zinc</t>
        </is>
      </c>
      <c r="D8" s="12" t="inlineStr">
        <is>
          <t>Standoff top + enclosure boss</t>
        </is>
      </c>
      <c r="E8" s="12" t="inlineStr">
        <is>
          <t>generic</t>
        </is>
      </c>
      <c r="F8" s="26" t="n">
        <v>0.03</v>
      </c>
      <c r="G8" s="26">
        <f>B8*F8</f>
        <v/>
      </c>
      <c r="H8" s="12" t="inlineStr"/>
    </row>
    <row r="9">
      <c r="A9" s="14" t="n">
        <v>4</v>
      </c>
      <c r="B9" s="14" t="n">
        <v>1</v>
      </c>
      <c r="C9" s="15" t="inlineStr">
        <is>
          <t>Thermal interface pad set</t>
        </is>
      </c>
      <c r="D9" s="15" t="inlineStr">
        <is>
          <t>Conduction path: pack/modem hotspot -&gt; enclosure wall</t>
        </is>
      </c>
      <c r="E9" s="15" t="inlineStr">
        <is>
          <t>generic silicone 1.5 mm</t>
        </is>
      </c>
      <c r="F9" s="27" t="n">
        <v>1.2</v>
      </c>
      <c r="G9" s="27">
        <f>B9*F9</f>
        <v/>
      </c>
      <c r="H9" s="15" t="inlineStr">
        <is>
          <t>Supports canonical invariant #4.</t>
        </is>
      </c>
    </row>
    <row r="10">
      <c r="A10" s="4" t="inlineStr">
        <is>
          <t>— Plug-in modules (installed by Helgen, NEVER on the JLC BOM) —</t>
        </is>
      </c>
    </row>
    <row r="11">
      <c r="A11" s="11" t="n">
        <v>5</v>
      </c>
      <c r="B11" s="11" t="n">
        <v>1</v>
      </c>
      <c r="C11" s="12" t="inlineStr">
        <is>
          <t>simpleRTK2B Pro (ZED-F9P)</t>
        </is>
      </c>
      <c r="D11" s="12" t="inlineStr">
        <is>
          <t>GNSS RTK receiver, seats into MOD1 as UNO shield</t>
        </is>
      </c>
      <c r="E11" s="12" t="inlineStr">
        <is>
          <t>ArduSimple AS-RTK2B-PROF9P-L1L2-NH-00</t>
        </is>
      </c>
      <c r="F11" s="26" t="n">
        <v>210</v>
      </c>
      <c r="G11" s="26">
        <f>B11*F11</f>
        <v/>
      </c>
      <c r="H11" s="12" t="inlineStr">
        <is>
          <t>Switch/switchless revisions — see manual field warnings.</t>
        </is>
      </c>
    </row>
    <row r="12">
      <c r="A12" s="14" t="n">
        <v>6</v>
      </c>
      <c r="B12" s="14" t="n">
        <v>1</v>
      </c>
      <c r="C12" s="15" t="inlineStr">
        <is>
          <t>4G NTRIP Master (XBee LTE)</t>
        </is>
      </c>
      <c r="D12" s="15" t="inlineStr">
        <is>
          <t>Corrections modem, seats into J7/J8 (3V3_MODEM)</t>
        </is>
      </c>
      <c r="E12" s="15" t="inlineStr">
        <is>
          <t>ArduSimple AS-XBEE-4G-NA-UFL-00</t>
        </is>
      </c>
      <c r="F12" s="27" t="n">
        <v>155</v>
      </c>
      <c r="G12" s="27">
        <f>B12*F12</f>
        <v/>
      </c>
      <c r="H12" s="15" t="inlineStr">
        <is>
          <t>2 A peak at 3.3 V (audit L5).</t>
        </is>
      </c>
    </row>
    <row r="13">
      <c r="A13" s="11" t="n">
        <v>7</v>
      </c>
      <c r="B13" s="11" t="n">
        <v>1</v>
      </c>
      <c r="C13" s="12" t="inlineStr">
        <is>
          <t>STM32F411 Blackpill (WeAct)</t>
        </is>
      </c>
      <c r="D13" s="12" t="inlineStr">
        <is>
          <t>Watchdog MCU, seats into J1/J2</t>
        </is>
      </c>
      <c r="E13" s="12" t="inlineStr">
        <is>
          <t>WeAct STM32F411CEU6</t>
        </is>
      </c>
      <c r="F13" s="26" t="n">
        <v>6.5</v>
      </c>
      <c r="G13" s="26">
        <f>B13*F13</f>
        <v/>
      </c>
      <c r="H13" s="12" t="inlineStr">
        <is>
          <t>Flash via USB-C DFU (H1 SWD dropped).</t>
        </is>
      </c>
    </row>
    <row r="14">
      <c r="A14" s="4" t="inlineStr">
        <is>
          <t>— Antennas &amp; RF —</t>
        </is>
      </c>
    </row>
    <row r="15">
      <c r="A15" s="11" t="n">
        <v>8</v>
      </c>
      <c r="B15" s="11" t="n">
        <v>1</v>
      </c>
      <c r="C15" s="12" t="inlineStr">
        <is>
          <t>u-blox multiband GNSS antenna</t>
        </is>
      </c>
      <c r="D15" s="12" t="inlineStr">
        <is>
          <t>L1/L2 survey antenna, SMA</t>
        </is>
      </c>
      <c r="E15" s="12" t="inlineStr">
        <is>
          <t>ArduSimple AS-ANT2B-ANN-L1L2-50SMA</t>
        </is>
      </c>
      <c r="F15" s="26" t="n">
        <v>65</v>
      </c>
      <c r="G15" s="26">
        <f>B15*F15</f>
        <v/>
      </c>
      <c r="H15" s="12" t="inlineStr"/>
    </row>
    <row r="16">
      <c r="A16" s="14" t="n">
        <v>9</v>
      </c>
      <c r="B16" s="14" t="n">
        <v>2</v>
      </c>
      <c r="C16" s="15" t="inlineStr">
        <is>
          <t>LTE antenna</t>
        </is>
      </c>
      <c r="D16" s="15" t="inlineStr">
        <is>
          <t>4G blade antenna, u.FL/SMA per modem kit</t>
        </is>
      </c>
      <c r="E16" s="15" t="inlineStr">
        <is>
          <t>AR1582</t>
        </is>
      </c>
      <c r="F16" s="27" t="n">
        <v>8</v>
      </c>
      <c r="G16" s="27">
        <f>B16*F16</f>
        <v/>
      </c>
      <c r="H16" s="15" t="inlineStr"/>
    </row>
    <row r="17">
      <c r="A17" s="4" t="inlineStr">
        <is>
          <t>— Battery pack (1S4P ~12 Ah) —</t>
        </is>
      </c>
    </row>
    <row r="18">
      <c r="A18" s="11" t="n">
        <v>10</v>
      </c>
      <c r="B18" s="11" t="n">
        <v>4</v>
      </c>
      <c r="C18" s="12" t="inlineStr">
        <is>
          <t>18650 Li-ion cell ~3 Ah</t>
        </is>
      </c>
      <c r="D18" s="12" t="inlineStr">
        <is>
          <t>1S4P pack, 3.6 V nominal — charge 4.00 V strap (cycle life + hot-cell margin, RCA #1)</t>
        </is>
      </c>
      <c r="E18" s="12" t="inlineStr">
        <is>
          <t>quality tier-1 cell (e.g. INR18650)</t>
        </is>
      </c>
      <c r="F18" s="26" t="n">
        <v>4.5</v>
      </c>
      <c r="G18" s="26">
        <f>B18*F18</f>
        <v/>
      </c>
      <c r="H18" s="12" t="inlineStr">
        <is>
          <t>Pack ~12 Ah confirmed 2026-06-30.</t>
        </is>
      </c>
    </row>
    <row r="19">
      <c r="A19" s="14" t="n">
        <v>11</v>
      </c>
      <c r="B19" s="14" t="n">
        <v>1</v>
      </c>
      <c r="C19" s="15" t="inlineStr">
        <is>
          <t>1S4P pack hardware</t>
        </is>
      </c>
      <c r="D19" s="15" t="inlineStr">
        <is>
          <t>Holder / nickel strip / lead set + heatshrink</t>
        </is>
      </c>
      <c r="E19" s="15" t="inlineStr">
        <is>
          <t>generic</t>
        </is>
      </c>
      <c r="F19" s="27" t="n">
        <v>3</v>
      </c>
      <c r="G19" s="27">
        <f>B19*F19</f>
        <v/>
      </c>
      <c r="H19" s="15" t="inlineStr"/>
    </row>
    <row r="20">
      <c r="A20" s="11" t="n">
        <v>12</v>
      </c>
      <c r="B20" s="11" t="n">
        <v>1</v>
      </c>
      <c r="C20" s="12" t="inlineStr">
        <is>
          <t>Pack NTC 10k B3950</t>
        </is>
      </c>
      <c r="D20" s="12" t="inlineStr">
        <is>
          <t>Bonded to cell, wired to P4.3 (charger-owned NTC)</t>
        </is>
      </c>
      <c r="E20" s="12" t="inlineStr">
        <is>
          <t>generic epoxy bead</t>
        </is>
      </c>
      <c r="F20" s="26" t="n">
        <v>0.3</v>
      </c>
      <c r="G20" s="26">
        <f>B20*F20</f>
        <v/>
      </c>
      <c r="H20" s="12" t="inlineStr">
        <is>
          <t>B3380 ideal; B3950 accepted (trip shifts a few degC — bring-up note).</t>
        </is>
      </c>
    </row>
    <row r="21">
      <c r="A21" s="4" t="inlineStr">
        <is>
          <t>— Cabinet-side power &amp; panel —</t>
        </is>
      </c>
    </row>
    <row r="22">
      <c r="A22" s="11" t="n">
        <v>13</v>
      </c>
      <c r="B22" s="11" t="n">
        <v>1</v>
      </c>
      <c r="C22" s="12" t="inlineStr">
        <is>
          <t>Mean Well SD-15B-05</t>
        </is>
      </c>
      <c r="D22" s="12" t="inlineStr">
        <is>
          <t>24-&gt;5 V 3 A supply feeding VEH5V (P2)</t>
        </is>
      </c>
      <c r="E22" s="12" t="inlineStr">
        <is>
          <t>Mean Well SD-15B-05</t>
        </is>
      </c>
      <c r="F22" s="26" t="n">
        <v>14.5</v>
      </c>
      <c r="G22" s="26">
        <f>B22*F22</f>
        <v/>
      </c>
      <c r="H22" s="12" t="inlineStr">
        <is>
          <t>RS1 3.1 A input limit protects this unit.</t>
        </is>
      </c>
    </row>
    <row r="23">
      <c r="A23" s="14" t="n">
        <v>14</v>
      </c>
      <c r="B23" s="14" t="n">
        <v>1</v>
      </c>
      <c r="C23" s="15" t="inlineStr">
        <is>
          <t>GX16-5 connector pair</t>
        </is>
      </c>
      <c r="D23" s="15" t="inlineStr">
        <is>
          <t>Panel + cable plug: 1=24V_IN, 2=GND, 3=IGN_IN (RAW 12-24 V)</t>
        </is>
      </c>
      <c r="E23" s="15" t="inlineStr">
        <is>
          <t>GX16-5</t>
        </is>
      </c>
      <c r="F23" s="27" t="n">
        <v>2.2</v>
      </c>
      <c r="G23" s="27">
        <f>B23*F23</f>
        <v/>
      </c>
      <c r="H23" s="15" t="inlineStr">
        <is>
          <t>Pin 3 carries RAW ignition — Rev 1.1 divider (22k/10k) expects it.</t>
        </is>
      </c>
    </row>
    <row r="24">
      <c r="A24" s="11" t="n">
        <v>15</v>
      </c>
      <c r="B24" s="11" t="n">
        <v>1</v>
      </c>
      <c r="C24" s="12" t="inlineStr">
        <is>
          <t>Panel-mount dual LED</t>
        </is>
      </c>
      <c r="D24" s="12" t="inlineStr">
        <is>
          <t>External status indicator, wired to P8 (LED_A/LED_K)</t>
        </is>
      </c>
      <c r="E24" s="12" t="inlineStr">
        <is>
          <t>generic 8 mm dual-color</t>
        </is>
      </c>
      <c r="F24" s="26" t="n">
        <v>0.8</v>
      </c>
      <c r="G24" s="26">
        <f>B24*F24</f>
        <v/>
      </c>
      <c r="H24" s="12" t="inlineStr"/>
    </row>
    <row r="25">
      <c r="A25" s="14" t="n">
        <v>16</v>
      </c>
      <c r="B25" s="14" t="n">
        <v>1</v>
      </c>
      <c r="C25" s="15" t="inlineStr">
        <is>
          <t>Cutoff switch SPST panel</t>
        </is>
      </c>
      <c r="D25" s="15" t="inlineStr">
        <is>
          <t>P11 in series MAIN5V-&gt;SYS5V — kills vehicle AND battery</t>
        </is>
      </c>
      <c r="E25" s="15" t="inlineStr">
        <is>
          <t>generic 21x15 rocker/toggle</t>
        </is>
      </c>
      <c r="F25" s="27" t="n">
        <v>1.5</v>
      </c>
      <c r="G25" s="27">
        <f>B25*F25</f>
        <v/>
      </c>
      <c r="H25" s="15" t="inlineStr">
        <is>
          <t>Ship P11 with jumper plug installed — open P11 = dead board.</t>
        </is>
      </c>
    </row>
    <row r="26">
      <c r="A26" s="11" t="n">
        <v>17</v>
      </c>
      <c r="B26" s="11" t="n">
        <v>1</v>
      </c>
      <c r="C26" s="12" t="inlineStr">
        <is>
          <t>External reset button</t>
        </is>
      </c>
      <c r="D26" s="12" t="inlineStr">
        <is>
          <t>Panel momentary NO, wired to P10 (NRST/GND)</t>
        </is>
      </c>
      <c r="E26" s="12" t="inlineStr">
        <is>
          <t>generic 12 mm</t>
        </is>
      </c>
      <c r="F26" s="26" t="n">
        <v>0.6</v>
      </c>
      <c r="G26" s="26">
        <f>B26*F26</f>
        <v/>
      </c>
      <c r="H26" s="12" t="inlineStr"/>
    </row>
    <row r="27">
      <c r="A27" s="14" t="n">
        <v>18</v>
      </c>
      <c r="B27" s="14" t="n">
        <v>1</v>
      </c>
      <c r="C27" s="15" t="inlineStr">
        <is>
          <t>Fan 5 V 2-wire</t>
        </is>
      </c>
      <c r="D27" s="15" t="inlineStr">
        <is>
          <t>Ducted per thermal v3.0 concept; PWM low-side</t>
        </is>
      </c>
      <c r="E27" s="15" t="inlineStr">
        <is>
          <t>generic 40x40 5 V</t>
        </is>
      </c>
      <c r="F27" s="27" t="n">
        <v>3.5</v>
      </c>
      <c r="G27" s="27">
        <f>B27*F27</f>
        <v/>
      </c>
      <c r="H27" s="15" t="inlineStr">
        <is>
          <t>2-wire: no tach — fan fault inferred from temperature.</t>
        </is>
      </c>
    </row>
    <row r="28">
      <c r="A28" s="11" t="n">
        <v>19</v>
      </c>
      <c r="B28" s="11" t="n">
        <v>1</v>
      </c>
      <c r="C28" s="12" t="inlineStr">
        <is>
          <t>External NTC probe 10k B3950</t>
        </is>
      </c>
      <c r="D28" s="12" t="inlineStr">
        <is>
          <t>Cabinet hot-spot probe, wired to P12</t>
        </is>
      </c>
      <c r="E28" s="12" t="inlineStr">
        <is>
          <t>generic sealed probe</t>
        </is>
      </c>
      <c r="F28" s="26" t="n">
        <v>0.5</v>
      </c>
      <c r="G28" s="26">
        <f>B28*F28</f>
        <v/>
      </c>
      <c r="H28" s="12" t="inlineStr"/>
    </row>
    <row r="29">
      <c r="A29" s="4" t="inlineStr">
        <is>
          <t>— Pre-wired harnesses (JST) —</t>
        </is>
      </c>
    </row>
    <row r="30">
      <c r="A30" s="11" t="n">
        <v>20</v>
      </c>
      <c r="B30" s="11" t="n">
        <v>5</v>
      </c>
      <c r="C30" s="12" t="inlineStr">
        <is>
          <t>JST-XH 2-pin pre-wired harness</t>
        </is>
      </c>
      <c r="D30" s="12" t="inlineStr">
        <is>
          <t>P2 5V-IN / P8 panel LED / P10 reset / P11 cutoff / P12 NTC — 22-24 AWG, 300 mm</t>
        </is>
      </c>
      <c r="E30" s="12" t="inlineStr">
        <is>
          <t>JST XHP-2 + pre-crimped</t>
        </is>
      </c>
      <c r="F30" s="26" t="n">
        <v>0.35</v>
      </c>
      <c r="G30" s="26">
        <f>B30*F30</f>
        <v/>
      </c>
      <c r="H30" s="12" t="inlineStr">
        <is>
          <t>Power pairs (P2/P11) in 22 AWG.</t>
        </is>
      </c>
    </row>
    <row r="31">
      <c r="A31" s="14" t="n">
        <v>21</v>
      </c>
      <c r="B31" s="14" t="n">
        <v>1</v>
      </c>
      <c r="C31" s="15" t="inlineStr">
        <is>
          <t>JST-XH 3-pin pre-wired harness</t>
        </is>
      </c>
      <c r="D31" s="15" t="inlineStr">
        <is>
          <t>P4 battery: BAT+ / GND / NTC — 20 AWG power pair</t>
        </is>
      </c>
      <c r="E31" s="15" t="inlineStr">
        <is>
          <t>JST XHP-3 + pre-crimped</t>
        </is>
      </c>
      <c r="F31" s="27" t="n">
        <v>0.4</v>
      </c>
      <c r="G31" s="27">
        <f>B31*F31</f>
        <v/>
      </c>
      <c r="H31" s="15" t="inlineStr"/>
    </row>
    <row r="32">
      <c r="A32" s="11" t="n">
        <v>22</v>
      </c>
      <c r="B32" s="11" t="n">
        <v>2</v>
      </c>
      <c r="C32" s="12" t="inlineStr">
        <is>
          <t>JST-XH 4-pin pre-wired harness</t>
        </is>
      </c>
      <c r="D32" s="12" t="inlineStr">
        <is>
          <t>P5 I2C probe / P6 fan</t>
        </is>
      </c>
      <c r="E32" s="12" t="inlineStr">
        <is>
          <t>JST XHP-4 + pre-crimped</t>
        </is>
      </c>
      <c r="F32" s="26" t="n">
        <v>0.45</v>
      </c>
      <c r="G32" s="26">
        <f>B32*F32</f>
        <v/>
      </c>
      <c r="H32" s="12" t="inlineStr"/>
    </row>
    <row r="33">
      <c r="A33" s="14" t="n">
        <v>23</v>
      </c>
      <c r="B33" s="14" t="n">
        <v>1</v>
      </c>
      <c r="C33" s="15" t="inlineStr">
        <is>
          <t>JST-PH pre-wired set (spares)</t>
        </is>
      </c>
      <c r="D33" s="15" t="inlineStr">
        <is>
          <t>PH 2.0 mm pigtails for space-constrained sensor drops</t>
        </is>
      </c>
      <c r="E33" s="15" t="inlineStr">
        <is>
          <t>JST PHR-2/3</t>
        </is>
      </c>
      <c r="F33" s="27" t="n">
        <v>0.4</v>
      </c>
      <c r="G33" s="27">
        <f>B33*F33</f>
        <v/>
      </c>
      <c r="H33" s="15" t="inlineStr">
        <is>
          <t>Optional — XH is the board standard.</t>
        </is>
      </c>
    </row>
    <row r="34">
      <c r="A34" s="4" t="inlineStr">
        <is>
          <t>— Connectivity —</t>
        </is>
      </c>
    </row>
    <row r="35">
      <c r="A35" s="11" t="n">
        <v>24</v>
      </c>
      <c r="B35" s="11" t="n">
        <v>1</v>
      </c>
      <c r="C35" s="12" t="inlineStr">
        <is>
          <t>Telcel M2M micro-SIM</t>
        </is>
      </c>
      <c r="D35" s="12" t="inlineStr">
        <is>
          <t>LTE data for NTRIP corrections</t>
        </is>
      </c>
      <c r="E35" s="12" t="inlineStr">
        <is>
          <t>Telcel M2M plan</t>
        </is>
      </c>
      <c r="F35" s="26" t="n">
        <v>0</v>
      </c>
      <c r="G35" s="26">
        <f>B35*F35</f>
        <v/>
      </c>
      <c r="H35" s="12" t="inlineStr">
        <is>
          <t>Cost = monthly plan, not BOM.</t>
        </is>
      </c>
    </row>
    <row r="36">
      <c r="A36" s="17" t="n"/>
      <c r="B36" s="17" t="n"/>
      <c r="C36" s="17" t="n"/>
      <c r="D36" s="18" t="inlineStr">
        <is>
          <t>TOTAL — external integration per unit</t>
        </is>
      </c>
      <c r="E36" s="17" t="n"/>
      <c r="F36" s="17" t="n"/>
      <c r="G36" s="25">
        <f>SUM(G6:G35)</f>
        <v/>
      </c>
      <c r="H36" s="17" t="n"/>
    </row>
  </sheetData>
  <autoFilter ref="A4:H35"/>
  <mergeCells count="7">
    <mergeCell ref="A21:H21"/>
    <mergeCell ref="A29:H29"/>
    <mergeCell ref="A34:H34"/>
    <mergeCell ref="A10:H10"/>
    <mergeCell ref="A14:H14"/>
    <mergeCell ref="A5:H5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Helgen Technologies — Project Drogheda</dc:creator>
  <dc:title xmlns:dc="http://purl.org/dc/elements/1.1/">Helgen EinarBoard 1.0 — Production BOM</dc:title>
  <dcterms:created xmlns:dcterms="http://purl.org/dc/terms/" xmlns:xsi="http://www.w3.org/2001/XMLSchema-instance" xsi:type="dcterms:W3CDTF">2026-07-07T19:09:23Z</dcterms:created>
  <dcterms:modified xmlns:dcterms="http://purl.org/dc/terms/" xmlns:xsi="http://www.w3.org/2001/XMLSchema-instance" xsi:type="dcterms:W3CDTF">2026-07-08T04:42:50Z</dcterms:modified>
</cp:coreProperties>
</file>